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S:\Public Relations\Events\Corporate Communications\Grayson\"/>
    </mc:Choice>
  </mc:AlternateContent>
  <xr:revisionPtr revIDLastSave="0" documentId="8_{3DF8A811-6C80-4796-9666-C01A64D17FCC}" xr6:coauthVersionLast="47" xr6:coauthVersionMax="47" xr10:uidLastSave="{00000000-0000-0000-0000-000000000000}"/>
  <bookViews>
    <workbookView xWindow="1710" yWindow="630" windowWidth="26535" windowHeight="14010" xr2:uid="{00000000-000D-0000-FFFF-FFFF00000000}"/>
  </bookViews>
  <sheets>
    <sheet name="DRAFT TECH SPECS" sheetId="3" r:id="rId1"/>
  </sheets>
  <definedNames>
    <definedName name="_xlnm.Print_Area" localSheetId="0">'DRAFT TECH SPECS'!$A$1:$R$64</definedName>
    <definedName name="SAPBEXhrIndnt" hidden="1">"Wide"</definedName>
    <definedName name="SAPBEXrevision" hidden="1">1</definedName>
    <definedName name="SAPBEXsysID" hidden="1">"PW1"</definedName>
    <definedName name="SAPBEXwbID" hidden="1">"43Q2LPQY8WW1AM5AY5KMHAVIK"</definedName>
    <definedName name="SAPsysID" hidden="1">"708C5W7SBKP804JT78WJ0JNKI"</definedName>
    <definedName name="SAPwbID" hidden="1">"ARS"</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 i="3" l="1"/>
  <c r="F3" i="3"/>
  <c r="D3" i="3"/>
  <c r="P10" i="3"/>
  <c r="I10" i="3"/>
  <c r="F10" i="3"/>
  <c r="E10" i="3"/>
  <c r="L10" i="3"/>
  <c r="M10" i="3"/>
  <c r="L51" i="3"/>
  <c r="M51" i="3"/>
  <c r="R10" i="3"/>
  <c r="Q10" i="3"/>
  <c r="O10" i="3"/>
  <c r="N10" i="3"/>
  <c r="K10" i="3"/>
  <c r="J10" i="3"/>
  <c r="H10" i="3"/>
  <c r="G10" i="3"/>
  <c r="D10" i="3"/>
  <c r="C10" i="3"/>
  <c r="D51" i="3"/>
  <c r="G51" i="3"/>
  <c r="H51" i="3"/>
  <c r="J51" i="3"/>
  <c r="K51" i="3"/>
  <c r="N51" i="3"/>
  <c r="O51" i="3"/>
  <c r="Q51" i="3"/>
  <c r="R51" i="3"/>
  <c r="C51" i="3"/>
</calcChain>
</file>

<file path=xl/sharedStrings.xml><?xml version="1.0" encoding="utf-8"?>
<sst xmlns="http://schemas.openxmlformats.org/spreadsheetml/2006/main" count="444" uniqueCount="175">
  <si>
    <t xml:space="preserve">
Technical Data</t>
  </si>
  <si>
    <t>Chassis &amp; Suspension</t>
  </si>
  <si>
    <t>Drivetrain</t>
  </si>
  <si>
    <t>Brakes &amp; Wheels</t>
  </si>
  <si>
    <t xml:space="preserve">Caliper type </t>
  </si>
  <si>
    <t>`</t>
  </si>
  <si>
    <t>Rotor construction</t>
  </si>
  <si>
    <t>Caliper color</t>
  </si>
  <si>
    <t>Number of pistons (front/rear)</t>
  </si>
  <si>
    <t>Rotor diameter (front/rear) mm</t>
  </si>
  <si>
    <t>Rotor thickness (front/rear) mm</t>
  </si>
  <si>
    <t>Wheel size and design</t>
  </si>
  <si>
    <t>Wheels: front/rear</t>
  </si>
  <si>
    <t>Tires: front/rear</t>
  </si>
  <si>
    <t>Standard tire type</t>
  </si>
  <si>
    <t>Transmission</t>
  </si>
  <si>
    <t>Dimensions, Aerodynamics, &amp; Weight</t>
  </si>
  <si>
    <t>Length (inches)</t>
  </si>
  <si>
    <t>Wheelbase (inches)</t>
  </si>
  <si>
    <t>Height (inches)</t>
  </si>
  <si>
    <t>Track width front (inches)</t>
  </si>
  <si>
    <t>Track width rear (inches)</t>
  </si>
  <si>
    <t>Drag coefficient (Cd)</t>
  </si>
  <si>
    <t xml:space="preserve">Curb weight (lbs) </t>
  </si>
  <si>
    <t>Gross Vehicle Weight (lbs)</t>
  </si>
  <si>
    <t>Payload, maximum (lbs)</t>
  </si>
  <si>
    <t>Performance</t>
  </si>
  <si>
    <t>Top track speed (mph)</t>
  </si>
  <si>
    <t>Acceleration 0-60 mph, w/Launch Control (sec)</t>
  </si>
  <si>
    <t>Acceleration 1/4 mile, w/Launch Control (sec)</t>
  </si>
  <si>
    <t>Fuel Economy/Rating*</t>
  </si>
  <si>
    <t xml:space="preserve">*US EPA estimates.  Actual mileage will vary.  </t>
  </si>
  <si>
    <t>Colors</t>
  </si>
  <si>
    <t xml:space="preserve">Motor </t>
  </si>
  <si>
    <t>Batteries</t>
  </si>
  <si>
    <t>Approach/Departure angle (degrees)</t>
  </si>
  <si>
    <t>Rampover angle (degrees)</t>
  </si>
  <si>
    <t>Electromechanical</t>
  </si>
  <si>
    <t>Variable</t>
  </si>
  <si>
    <t>Cargo area volume (cu.-ft.) front</t>
  </si>
  <si>
    <t xml:space="preserve">Cargo area volume (cu.-ft.) rear </t>
  </si>
  <si>
    <t>Range (miles)</t>
  </si>
  <si>
    <t>Maximum Regenerative Braking Force</t>
  </si>
  <si>
    <t>Total maximum torque (lb.-ft.)</t>
  </si>
  <si>
    <t>Cell type</t>
  </si>
  <si>
    <t>Pack configuration</t>
  </si>
  <si>
    <t>Front axle</t>
  </si>
  <si>
    <t>Rear axle</t>
  </si>
  <si>
    <t>Steering system</t>
  </si>
  <si>
    <t>Steering ratio</t>
  </si>
  <si>
    <t>Turning circle (ft)</t>
  </si>
  <si>
    <t>Lithium Ion Pouch configuration</t>
  </si>
  <si>
    <t>Taycan Turbo</t>
  </si>
  <si>
    <t>Taycan Turbo S</t>
  </si>
  <si>
    <t>Width (inches)</t>
  </si>
  <si>
    <t>Width w/mirrors (inches)</t>
  </si>
  <si>
    <t>360/358</t>
  </si>
  <si>
    <t>36/28</t>
  </si>
  <si>
    <t>6/4</t>
  </si>
  <si>
    <t>Fixed Aluminum Monoblock</t>
  </si>
  <si>
    <t>Steel, internally vented</t>
  </si>
  <si>
    <t>Power to weight ratio (lbs/hp)</t>
  </si>
  <si>
    <t>Taycan 4S</t>
  </si>
  <si>
    <t>Pack weight (lbs)</t>
  </si>
  <si>
    <t>MPGe (combined, city/hwy)</t>
  </si>
  <si>
    <t>Taycan</t>
  </si>
  <si>
    <t xml:space="preserve"> Two-speed dog-ring rear</t>
  </si>
  <si>
    <t>38.4 ft (36.7 ft with rear-axle steering)</t>
  </si>
  <si>
    <t>Black</t>
  </si>
  <si>
    <t>Rear Motor, Rear Wheel Drive</t>
  </si>
  <si>
    <t xml:space="preserve">Pricing, specifications, technical data, performance statistics, and the availability of particular vehicles and options are subject to change without notice.  Prices listed in this document are manufacturer’s suggested retail base prices, excluding options, destination charges, taxes, title, registration, and all other dealer charges. Actual prices are always set by authorized dealers. </t>
  </si>
  <si>
    <t>36.7 ft rear-axle steering std</t>
  </si>
  <si>
    <t>Charge Time, 0% -100% SoC @ 9.6 kW (hrs)</t>
  </si>
  <si>
    <t>Taycan 4 Cross Turismo</t>
  </si>
  <si>
    <t>Taycan 4S Cross Turimso</t>
  </si>
  <si>
    <t>Taycan Turbo Cross Turismo</t>
  </si>
  <si>
    <t>Taycan Turbo S Cross Turismo</t>
  </si>
  <si>
    <t>MY25 MSRP</t>
  </si>
  <si>
    <t>11.1/14.2</t>
  </si>
  <si>
    <t>Charge Time, 10% -80% SoC @ 320 kW (min)</t>
  </si>
  <si>
    <t>Charge Time, 10% -80% SoC @ 270 kW (min)</t>
  </si>
  <si>
    <t>Charge Time, 10% -80% SoC @ 150 kW (min)</t>
  </si>
  <si>
    <t>11.2/14.4</t>
  </si>
  <si>
    <t>11.1/14.4</t>
  </si>
  <si>
    <t>12.2/16.2</t>
  </si>
  <si>
    <t>12/16.1</t>
  </si>
  <si>
    <t>12.3/16.5</t>
  </si>
  <si>
    <t>Red</t>
  </si>
  <si>
    <t>White</t>
  </si>
  <si>
    <t>Yellow</t>
  </si>
  <si>
    <t>410/365</t>
  </si>
  <si>
    <t>420/410</t>
  </si>
  <si>
    <t>38/28</t>
  </si>
  <si>
    <t>40/32</t>
  </si>
  <si>
    <t>400 kW</t>
  </si>
  <si>
    <t>455, 536 with launch control</t>
  </si>
  <si>
    <t>509, 590 with launch control</t>
  </si>
  <si>
    <t>697, 871 with launch control</t>
  </si>
  <si>
    <t>764, 938 with launch control</t>
  </si>
  <si>
    <t>Dual Motor, All-Wheel Drive</t>
  </si>
  <si>
    <t>Aluminum double-wishbone, 2-chamber adaptive air suspension with PASM</t>
  </si>
  <si>
    <t>Aluminum multi-link axle with subframe, 2-chamber adaptive air suspension with PASM</t>
  </si>
  <si>
    <t>39.4 ft (37.4 ft with rear axle-steering)</t>
  </si>
  <si>
    <t>37.4 ft rear axle-steering std</t>
  </si>
  <si>
    <t>300 kW</t>
  </si>
  <si>
    <t>272, 302 with launch control</t>
  </si>
  <si>
    <t>280, 309 with launch control</t>
  </si>
  <si>
    <t>479, 512 with launch control</t>
  </si>
  <si>
    <t>490, 523 with launch control</t>
  </si>
  <si>
    <t>722, 818 with launch control</t>
  </si>
  <si>
    <t>405, 449 with launch control</t>
  </si>
  <si>
    <t>402, 402 with launch control</t>
  </si>
  <si>
    <t>429, 429 with launch control</t>
  </si>
  <si>
    <t>Taycan Turbo GT</t>
  </si>
  <si>
    <t>Taycan Turbo GT w/Weissach</t>
  </si>
  <si>
    <t>777, 1,019 with launch control</t>
  </si>
  <si>
    <t>Motor type, front/rear</t>
  </si>
  <si>
    <t>--/PSM</t>
  </si>
  <si>
    <t>PSM/PSM</t>
  </si>
  <si>
    <t>Pulse Inverter Amperage, front/rear</t>
  </si>
  <si>
    <t>--/600 A</t>
  </si>
  <si>
    <t>300 A / 600 A</t>
  </si>
  <si>
    <t>600 A / 900 A</t>
  </si>
  <si>
    <t>89.0/82.3</t>
  </si>
  <si>
    <t>Energy Content, gross/net (kWh)</t>
  </si>
  <si>
    <t>105.0/97.0</t>
  </si>
  <si>
    <t>12 cells per module / 28 modules/
336 cells (168s2p)- 72.2 Ah</t>
  </si>
  <si>
    <t>12 cells per module / 33 modules/
396 cells (198s2p)- 72.2 Ah</t>
  </si>
  <si>
    <t>10/4</t>
  </si>
  <si>
    <t>19" Taycan Aero S Wheels</t>
  </si>
  <si>
    <t>19 x 8.0J, ET 50
19 x 10.0J, ET 47</t>
  </si>
  <si>
    <t>20" Turbo Sport Aero Wheels</t>
  </si>
  <si>
    <t>20 x 9.0J, ET 54
20 x 11.0KJ ET 60</t>
  </si>
  <si>
    <t>21 x 9.0J, ET 56
21 x 11.0J, ET 59</t>
  </si>
  <si>
    <t>21" Aero Design Wheels</t>
  </si>
  <si>
    <t>Victory Gold</t>
  </si>
  <si>
    <t>Aluminum/Steel Composite, Internally Ventilated</t>
  </si>
  <si>
    <t>CF-reinforced Ceramic Composite, Internally Ventilated and Cross Drilled</t>
  </si>
  <si>
    <t xml:space="preserve"> Single-speed front, Two-speed dog-ring rear</t>
  </si>
  <si>
    <t>Transmission type, front/rear</t>
  </si>
  <si>
    <t>225/55 R19
275/45 R19</t>
  </si>
  <si>
    <t>Summer Distance</t>
  </si>
  <si>
    <t>245/45 R20
285/40 R20</t>
  </si>
  <si>
    <t>20" Sport Aero Wheels w/Turbonite accents</t>
  </si>
  <si>
    <t>21" Turbo GT Forged Lightweight Wheels</t>
  </si>
  <si>
    <t>21 x 9.5J, ET 60
21 x 11.5J, ET 66</t>
  </si>
  <si>
    <t>265/35 ZR21
305/30 ZR21</t>
  </si>
  <si>
    <t>8/14.4</t>
  </si>
  <si>
    <t>Summer</t>
  </si>
  <si>
    <t>15.7/42.8</t>
  </si>
  <si>
    <t>14.3/41.3</t>
  </si>
  <si>
    <t>Lightweight CF-reinforced Ceramic Composite, Internally Ventilated and Cross Drilled</t>
  </si>
  <si>
    <t>600 A / 600 A</t>
  </si>
  <si>
    <t>245/45 R21
285/35 R21</t>
  </si>
  <si>
    <t>Total maximum power, hp</t>
  </si>
  <si>
    <t>626, 656 with launch control</t>
  </si>
  <si>
    <t>855, 914 with launch control</t>
  </si>
  <si>
    <r>
      <t>855,</t>
    </r>
    <r>
      <rPr>
        <b/>
        <sz val="8"/>
        <rFont val="Porsche Next TT"/>
        <family val="2"/>
      </rPr>
      <t xml:space="preserve"> </t>
    </r>
    <r>
      <rPr>
        <sz val="8"/>
        <rFont val="Porsche Next TT"/>
        <family val="2"/>
      </rPr>
      <t>914</t>
    </r>
    <r>
      <rPr>
        <b/>
        <sz val="8"/>
        <rFont val="Porsche Next TT"/>
        <family val="2"/>
      </rPr>
      <t xml:space="preserve"> </t>
    </r>
    <r>
      <rPr>
        <sz val="8"/>
        <rFont val="Porsche Next TT"/>
        <family val="2"/>
      </rPr>
      <t>with launch control</t>
    </r>
  </si>
  <si>
    <t>Update 4/24 to correct new torque values for Turbo, Turbo GT, Turbo GT Weissach, Turbo CT</t>
  </si>
  <si>
    <t>Update 8/19 to add EPA range estimates</t>
  </si>
  <si>
    <t>Taycan GTS</t>
  </si>
  <si>
    <t>Taycan 4</t>
  </si>
  <si>
    <t>390/358</t>
  </si>
  <si>
    <t>Taycan GTS Sport Turismo</t>
  </si>
  <si>
    <t>596, 690 with launch control</t>
  </si>
  <si>
    <t>398, 431 with launch control</t>
  </si>
  <si>
    <t>534, 582 with launch control</t>
  </si>
  <si>
    <t>38.4 ft (36.4 ft with rear-axle steering)</t>
  </si>
  <si>
    <t>11.2/14.8</t>
  </si>
  <si>
    <t>Taycan 4 with Performance Battery Plus (J9Q)</t>
  </si>
  <si>
    <t>Taycan
with Performance 
Battery Plus (J9Q)</t>
  </si>
  <si>
    <t>Taycan 4S 
with Performance 
Battery Plus (J9Q)</t>
  </si>
  <si>
    <t>20" Taycan Turbo S Design Wheels</t>
  </si>
  <si>
    <t>20 x 9.0J, ET 54
20 x 11.0J, ET 60</t>
  </si>
  <si>
    <t>Summer Range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</si>
</sst>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quot;$&quot;#,##0"/>
    <numFmt numFmtId="165" formatCode="0.0"/>
  </numFmts>
  <fonts count="13" x14ac:knownFonts="1">
    <font>
      <sz val="10"/>
      <name val="Arial"/>
      <family val="2"/>
    </font>
    <font>
      <sz val="10"/>
      <name val="Arial"/>
      <family val="2"/>
    </font>
    <font>
      <sz val="6"/>
      <name val="Porsche Next TT"/>
      <family val="2"/>
    </font>
    <font>
      <sz val="10"/>
      <name val="Porsche Next TT"/>
      <family val="2"/>
    </font>
    <font>
      <b/>
      <sz val="10"/>
      <name val="Porsche Next TT"/>
      <family val="2"/>
    </font>
    <font>
      <b/>
      <sz val="10"/>
      <color theme="1"/>
      <name val="Porsche Next TT"/>
      <family val="2"/>
    </font>
    <font>
      <sz val="10"/>
      <color theme="1"/>
      <name val="Porsche Next TT"/>
      <family val="2"/>
    </font>
    <font>
      <sz val="8"/>
      <color rgb="FF006100"/>
      <name val="Porsche Next TT"/>
      <family val="2"/>
    </font>
    <font>
      <sz val="8"/>
      <name val="Porsche Next TT"/>
      <family val="2"/>
    </font>
    <font>
      <sz val="8"/>
      <color theme="1"/>
      <name val="Porsche Next TT"/>
      <family val="2"/>
    </font>
    <font>
      <sz val="8"/>
      <name val="Arial"/>
      <family val="2"/>
    </font>
    <font>
      <b/>
      <sz val="8"/>
      <name val="Porsche Next TT"/>
      <family val="2"/>
    </font>
    <font>
      <b/>
      <sz val="8"/>
      <color theme="1"/>
      <name val="Porsche Next TT"/>
      <family val="2"/>
    </font>
  </fonts>
  <fills count="7">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theme="0" tint="-0.499984740745262"/>
        <bgColor indexed="64"/>
      </patternFill>
    </fill>
    <fill>
      <patternFill patternType="solid">
        <fgColor theme="0"/>
        <bgColor theme="0" tint="-0.14999847407452621"/>
      </patternFill>
    </fill>
    <fill>
      <patternFill patternType="solid">
        <fgColor rgb="FFC6EFCE"/>
      </patternFill>
    </fill>
  </fills>
  <borders count="31">
    <border>
      <left/>
      <right/>
      <top/>
      <bottom/>
      <diagonal/>
    </border>
    <border>
      <left/>
      <right/>
      <top/>
      <bottom style="thin">
        <color indexed="64"/>
      </bottom>
      <diagonal/>
    </border>
    <border>
      <left style="thin">
        <color auto="1"/>
      </left>
      <right style="thin">
        <color auto="1"/>
      </right>
      <top/>
      <bottom/>
      <diagonal/>
    </border>
    <border>
      <left/>
      <right style="thin">
        <color auto="1"/>
      </right>
      <top style="thin">
        <color theme="1"/>
      </top>
      <bottom style="thin">
        <color theme="1"/>
      </bottom>
      <diagonal/>
    </border>
    <border>
      <left style="thin">
        <color indexed="64"/>
      </left>
      <right/>
      <top style="thin">
        <color theme="1"/>
      </top>
      <bottom style="thin">
        <color theme="1"/>
      </bottom>
      <diagonal/>
    </border>
    <border>
      <left style="thin">
        <color indexed="64"/>
      </left>
      <right/>
      <top style="thin">
        <color theme="1"/>
      </top>
      <bottom/>
      <diagonal/>
    </border>
    <border>
      <left style="thin">
        <color auto="1"/>
      </left>
      <right style="thin">
        <color auto="1"/>
      </right>
      <top style="thin">
        <color theme="1"/>
      </top>
      <bottom/>
      <diagonal/>
    </border>
    <border>
      <left style="thin">
        <color indexed="64"/>
      </left>
      <right style="thin">
        <color indexed="64"/>
      </right>
      <top style="thin">
        <color indexed="64"/>
      </top>
      <bottom style="thin">
        <color indexed="64"/>
      </bottom>
      <diagonal/>
    </border>
    <border>
      <left style="thin">
        <color indexed="64"/>
      </left>
      <right/>
      <top/>
      <bottom style="thin">
        <color theme="1"/>
      </bottom>
      <diagonal/>
    </border>
    <border>
      <left/>
      <right style="thin">
        <color indexed="64"/>
      </right>
      <top/>
      <bottom style="thin">
        <color theme="1"/>
      </bottom>
      <diagonal/>
    </border>
    <border>
      <left/>
      <right/>
      <top style="thin">
        <color theme="1"/>
      </top>
      <bottom/>
      <diagonal/>
    </border>
    <border>
      <left/>
      <right style="thin">
        <color auto="1"/>
      </right>
      <top style="thin">
        <color theme="1"/>
      </top>
      <bottom/>
      <diagonal/>
    </border>
    <border>
      <left/>
      <right/>
      <top style="thin">
        <color theme="1"/>
      </top>
      <bottom style="thin">
        <color theme="1"/>
      </bottom>
      <diagonal/>
    </border>
    <border>
      <left/>
      <right/>
      <top/>
      <bottom style="thin">
        <color theme="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auto="1"/>
      </right>
      <top/>
      <bottom/>
      <diagonal/>
    </border>
    <border>
      <left style="thin">
        <color auto="1"/>
      </left>
      <right/>
      <top/>
      <bottom style="thin">
        <color indexed="64"/>
      </bottom>
      <diagonal/>
    </border>
    <border>
      <left/>
      <right style="thin">
        <color auto="1"/>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top style="thin">
        <color theme="1"/>
      </top>
      <bottom style="thin">
        <color indexed="64"/>
      </bottom>
      <diagonal/>
    </border>
    <border>
      <left/>
      <right/>
      <top style="thin">
        <color theme="1"/>
      </top>
      <bottom style="thin">
        <color indexed="64"/>
      </bottom>
      <diagonal/>
    </border>
    <border>
      <left/>
      <right style="thin">
        <color auto="1"/>
      </right>
      <top style="thin">
        <color theme="1"/>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s>
  <cellStyleXfs count="3">
    <xf numFmtId="0" fontId="0" fillId="0" borderId="0"/>
    <xf numFmtId="44" fontId="1" fillId="0" borderId="0" applyFont="0" applyFill="0" applyBorder="0" applyAlignment="0" applyProtection="0"/>
    <xf numFmtId="0" fontId="7" fillId="6" borderId="0" applyNumberFormat="0" applyBorder="0" applyAlignment="0" applyProtection="0"/>
  </cellStyleXfs>
  <cellXfs count="179">
    <xf numFmtId="0" fontId="0" fillId="0" borderId="0" xfId="0"/>
    <xf numFmtId="0" fontId="3" fillId="0" borderId="0" xfId="0" applyFont="1"/>
    <xf numFmtId="0" fontId="3" fillId="2" borderId="0" xfId="0" applyFont="1" applyFill="1"/>
    <xf numFmtId="0" fontId="3" fillId="0" borderId="0" xfId="0" applyFont="1" applyAlignment="1">
      <alignment horizontal="center"/>
    </xf>
    <xf numFmtId="14" fontId="3" fillId="0" borderId="0" xfId="0" applyNumberFormat="1" applyFont="1"/>
    <xf numFmtId="14" fontId="3" fillId="0" borderId="0" xfId="0" applyNumberFormat="1" applyFont="1" applyAlignment="1">
      <alignment horizontal="center"/>
    </xf>
    <xf numFmtId="0" fontId="4" fillId="3" borderId="7" xfId="0" applyFont="1" applyFill="1" applyBorder="1" applyAlignment="1">
      <alignment horizontal="center" vertical="center" wrapText="1"/>
    </xf>
    <xf numFmtId="164" fontId="4" fillId="2" borderId="7" xfId="1" applyNumberFormat="1" applyFont="1" applyFill="1" applyBorder="1" applyAlignment="1">
      <alignment horizontal="center" wrapText="1"/>
    </xf>
    <xf numFmtId="0" fontId="5" fillId="4" borderId="0" xfId="0" applyFont="1" applyFill="1" applyAlignment="1">
      <alignment horizontal="left" vertical="center" wrapText="1"/>
    </xf>
    <xf numFmtId="0" fontId="3" fillId="2" borderId="7" xfId="0" applyFont="1" applyFill="1" applyBorder="1" applyAlignment="1">
      <alignment horizontal="center" vertical="top"/>
    </xf>
    <xf numFmtId="0" fontId="7" fillId="6" borderId="0" xfId="2" applyBorder="1" applyAlignment="1">
      <alignment horizontal="center"/>
    </xf>
    <xf numFmtId="14" fontId="7" fillId="6" borderId="0" xfId="2" applyNumberFormat="1" applyBorder="1" applyAlignment="1">
      <alignment horizontal="center"/>
    </xf>
    <xf numFmtId="0" fontId="7" fillId="6" borderId="0" xfId="2" applyAlignment="1">
      <alignment horizontal="center"/>
    </xf>
    <xf numFmtId="0" fontId="8" fillId="2" borderId="7" xfId="2" applyFont="1" applyFill="1" applyBorder="1" applyAlignment="1">
      <alignment horizontal="center" vertical="center" wrapText="1"/>
    </xf>
    <xf numFmtId="0" fontId="8" fillId="2" borderId="5" xfId="2" applyFont="1" applyFill="1" applyBorder="1" applyAlignment="1">
      <alignment horizontal="center" vertical="center" wrapText="1"/>
    </xf>
    <xf numFmtId="0" fontId="8" fillId="2" borderId="2" xfId="2" applyFont="1" applyFill="1" applyBorder="1" applyAlignment="1">
      <alignment horizontal="center" vertical="center" wrapText="1"/>
    </xf>
    <xf numFmtId="0" fontId="7" fillId="2" borderId="0" xfId="2" applyFill="1" applyAlignment="1">
      <alignment horizontal="center"/>
    </xf>
    <xf numFmtId="0" fontId="8" fillId="2" borderId="2" xfId="0" applyFont="1" applyFill="1" applyBorder="1" applyAlignment="1">
      <alignment horizontal="center" vertical="center" wrapText="1"/>
    </xf>
    <xf numFmtId="165" fontId="8" fillId="2" borderId="7" xfId="2" applyNumberFormat="1" applyFont="1" applyFill="1" applyBorder="1" applyAlignment="1">
      <alignment horizontal="center" vertical="top" wrapText="1"/>
    </xf>
    <xf numFmtId="0" fontId="4" fillId="4" borderId="0" xfId="0" applyFont="1" applyFill="1" applyAlignment="1">
      <alignment horizontal="left" vertical="center" wrapText="1"/>
    </xf>
    <xf numFmtId="0" fontId="8" fillId="2" borderId="7" xfId="0" applyFont="1" applyFill="1" applyBorder="1" applyAlignment="1">
      <alignment horizontal="center" vertical="center" wrapText="1"/>
    </xf>
    <xf numFmtId="0" fontId="8" fillId="0" borderId="7" xfId="0" applyFont="1" applyBorder="1" applyAlignment="1">
      <alignment horizontal="center" vertical="top" wrapText="1"/>
    </xf>
    <xf numFmtId="0" fontId="9" fillId="2" borderId="7" xfId="0" applyFont="1" applyFill="1" applyBorder="1" applyAlignment="1">
      <alignment horizontal="center" vertical="center" wrapText="1"/>
    </xf>
    <xf numFmtId="165" fontId="8" fillId="2" borderId="7" xfId="0" applyNumberFormat="1" applyFont="1" applyFill="1" applyBorder="1" applyAlignment="1">
      <alignment horizontal="center" vertical="center" wrapText="1"/>
    </xf>
    <xf numFmtId="165" fontId="8" fillId="2" borderId="7" xfId="0" applyNumberFormat="1" applyFont="1" applyFill="1" applyBorder="1" applyAlignment="1">
      <alignment horizontal="center" vertical="top"/>
    </xf>
    <xf numFmtId="165" fontId="9" fillId="2" borderId="7" xfId="0" applyNumberFormat="1" applyFont="1" applyFill="1" applyBorder="1" applyAlignment="1">
      <alignment horizontal="center" vertical="top"/>
    </xf>
    <xf numFmtId="0" fontId="11" fillId="4" borderId="14" xfId="0" applyFont="1" applyFill="1" applyBorder="1" applyAlignment="1">
      <alignment horizontal="center" vertical="center" wrapText="1"/>
    </xf>
    <xf numFmtId="0" fontId="11" fillId="4" borderId="20" xfId="0" applyFont="1" applyFill="1" applyBorder="1" applyAlignment="1">
      <alignment horizontal="center" vertical="center" wrapText="1"/>
    </xf>
    <xf numFmtId="0" fontId="11" fillId="4" borderId="15" xfId="0" applyFont="1" applyFill="1" applyBorder="1" applyAlignment="1">
      <alignment horizontal="center" vertical="center" wrapText="1"/>
    </xf>
    <xf numFmtId="0" fontId="12" fillId="4" borderId="14" xfId="0" applyFont="1" applyFill="1" applyBorder="1" applyAlignment="1">
      <alignment vertical="center" wrapText="1"/>
    </xf>
    <xf numFmtId="165" fontId="9" fillId="2" borderId="7" xfId="0" applyNumberFormat="1" applyFont="1" applyFill="1" applyBorder="1" applyAlignment="1">
      <alignment horizontal="center" vertical="center" wrapText="1"/>
    </xf>
    <xf numFmtId="0" fontId="11" fillId="4" borderId="18" xfId="0" applyFont="1" applyFill="1" applyBorder="1" applyAlignment="1">
      <alignment horizontal="center" vertical="center" wrapText="1"/>
    </xf>
    <xf numFmtId="0" fontId="11" fillId="4" borderId="1" xfId="0" applyFont="1" applyFill="1" applyBorder="1" applyAlignment="1">
      <alignment horizontal="center" vertical="center" wrapText="1"/>
    </xf>
    <xf numFmtId="0" fontId="11" fillId="4" borderId="19" xfId="0" applyFont="1" applyFill="1" applyBorder="1" applyAlignment="1">
      <alignment horizontal="center" vertical="center" wrapText="1"/>
    </xf>
    <xf numFmtId="0" fontId="11" fillId="4" borderId="0" xfId="0" applyFont="1" applyFill="1" applyAlignment="1">
      <alignment horizontal="center" vertical="center" wrapText="1"/>
    </xf>
    <xf numFmtId="0" fontId="12" fillId="4" borderId="0" xfId="0" applyFont="1" applyFill="1" applyAlignment="1">
      <alignment vertical="center" wrapText="1"/>
    </xf>
    <xf numFmtId="0" fontId="8" fillId="2" borderId="7" xfId="0" applyFont="1" applyFill="1" applyBorder="1" applyAlignment="1">
      <alignment horizontal="center" vertical="top"/>
    </xf>
    <xf numFmtId="0" fontId="9" fillId="2" borderId="7" xfId="0" applyFont="1" applyFill="1" applyBorder="1" applyAlignment="1">
      <alignment horizontal="center" vertical="top"/>
    </xf>
    <xf numFmtId="0" fontId="8" fillId="2" borderId="7" xfId="2" applyFont="1" applyFill="1" applyBorder="1" applyAlignment="1">
      <alignment horizontal="center" vertical="top" wrapText="1"/>
    </xf>
    <xf numFmtId="3" fontId="8" fillId="2" borderId="7" xfId="2" applyNumberFormat="1" applyFont="1" applyFill="1" applyBorder="1" applyAlignment="1">
      <alignment horizontal="center" vertical="center" wrapText="1"/>
    </xf>
    <xf numFmtId="3" fontId="8" fillId="2" borderId="7" xfId="0" applyNumberFormat="1" applyFont="1" applyFill="1" applyBorder="1" applyAlignment="1">
      <alignment horizontal="center" vertical="center" wrapText="1"/>
    </xf>
    <xf numFmtId="0" fontId="8" fillId="5" borderId="7" xfId="0" applyFont="1" applyFill="1" applyBorder="1" applyAlignment="1">
      <alignment horizontal="center" vertical="center" wrapText="1"/>
    </xf>
    <xf numFmtId="0" fontId="9" fillId="5" borderId="7" xfId="0" applyFont="1" applyFill="1" applyBorder="1" applyAlignment="1">
      <alignment horizontal="center" vertical="center" wrapText="1"/>
    </xf>
    <xf numFmtId="0" fontId="8" fillId="2" borderId="26" xfId="0" applyFont="1" applyFill="1" applyBorder="1" applyAlignment="1">
      <alignment horizontal="center" vertical="center" wrapText="1"/>
    </xf>
    <xf numFmtId="0" fontId="9" fillId="2" borderId="14" xfId="0" applyFont="1" applyFill="1" applyBorder="1" applyAlignment="1">
      <alignment horizontal="center" vertical="top"/>
    </xf>
    <xf numFmtId="0" fontId="9" fillId="2" borderId="7" xfId="0" quotePrefix="1" applyFont="1" applyFill="1" applyBorder="1" applyAlignment="1">
      <alignment horizontal="center" vertical="center" wrapText="1"/>
    </xf>
    <xf numFmtId="0" fontId="0" fillId="2" borderId="0" xfId="0" applyFill="1"/>
    <xf numFmtId="0" fontId="8" fillId="2" borderId="26" xfId="2" applyFont="1" applyFill="1" applyBorder="1" applyAlignment="1">
      <alignment horizontal="center" vertical="center" wrapText="1"/>
    </xf>
    <xf numFmtId="0" fontId="8" fillId="2" borderId="16" xfId="2"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16" xfId="0" applyFont="1" applyFill="1" applyBorder="1" applyAlignment="1">
      <alignment horizontal="center" vertical="center" wrapText="1"/>
    </xf>
    <xf numFmtId="0" fontId="8" fillId="2" borderId="7" xfId="0" applyFont="1" applyFill="1" applyBorder="1" applyAlignment="1">
      <alignment horizontal="center" vertical="top" wrapText="1"/>
    </xf>
    <xf numFmtId="0" fontId="9" fillId="2" borderId="7" xfId="0" applyFont="1" applyFill="1" applyBorder="1" applyAlignment="1">
      <alignment horizontal="center" vertical="top" wrapText="1"/>
    </xf>
    <xf numFmtId="0" fontId="8" fillId="2" borderId="6"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6" xfId="0" applyFont="1" applyFill="1" applyBorder="1" applyAlignment="1">
      <alignment horizontal="center" vertical="center" wrapText="1"/>
    </xf>
    <xf numFmtId="49" fontId="8" fillId="2" borderId="5" xfId="2" applyNumberFormat="1" applyFont="1" applyFill="1" applyBorder="1" applyAlignment="1">
      <alignment horizontal="center" vertical="center" wrapText="1"/>
    </xf>
    <xf numFmtId="49" fontId="8" fillId="2" borderId="6" xfId="0" applyNumberFormat="1" applyFont="1" applyFill="1" applyBorder="1" applyAlignment="1">
      <alignment horizontal="center" vertical="center" wrapText="1"/>
    </xf>
    <xf numFmtId="49" fontId="8" fillId="2" borderId="5" xfId="0" applyNumberFormat="1" applyFont="1" applyFill="1" applyBorder="1" applyAlignment="1">
      <alignment horizontal="center" vertical="center" wrapText="1"/>
    </xf>
    <xf numFmtId="0" fontId="3" fillId="2" borderId="0" xfId="0" applyFont="1" applyFill="1" applyAlignment="1">
      <alignment vertical="center"/>
    </xf>
    <xf numFmtId="165" fontId="8" fillId="2" borderId="2" xfId="0" applyNumberFormat="1" applyFont="1" applyFill="1" applyBorder="1" applyAlignment="1">
      <alignment horizontal="center" vertical="center" wrapText="1"/>
    </xf>
    <xf numFmtId="0" fontId="8" fillId="2" borderId="15" xfId="0" applyFont="1" applyFill="1" applyBorder="1" applyAlignment="1">
      <alignment horizontal="center" vertical="center" wrapText="1"/>
    </xf>
    <xf numFmtId="165" fontId="8" fillId="2" borderId="14" xfId="1" applyNumberFormat="1" applyFont="1" applyFill="1" applyBorder="1" applyAlignment="1">
      <alignment horizontal="center" vertical="top"/>
    </xf>
    <xf numFmtId="165" fontId="9" fillId="2" borderId="2" xfId="0" applyNumberFormat="1" applyFont="1" applyFill="1" applyBorder="1" applyAlignment="1">
      <alignment horizontal="center" vertical="center" wrapText="1"/>
    </xf>
    <xf numFmtId="0" fontId="4" fillId="4" borderId="0" xfId="0" applyFont="1" applyFill="1" applyAlignment="1">
      <alignment horizontal="center" vertical="center" wrapText="1"/>
    </xf>
    <xf numFmtId="0" fontId="5" fillId="4" borderId="0" xfId="0" applyFont="1" applyFill="1" applyAlignment="1">
      <alignment vertical="center" wrapText="1"/>
    </xf>
    <xf numFmtId="165" fontId="8" fillId="2" borderId="7" xfId="1" applyNumberFormat="1" applyFont="1" applyFill="1" applyBorder="1" applyAlignment="1">
      <alignment horizontal="center" vertical="top"/>
    </xf>
    <xf numFmtId="0" fontId="8" fillId="2" borderId="29" xfId="2" applyFont="1" applyFill="1" applyBorder="1" applyAlignment="1">
      <alignment horizontal="center" vertical="center" wrapText="1"/>
    </xf>
    <xf numFmtId="0" fontId="8" fillId="2" borderId="29" xfId="0" applyFont="1" applyFill="1" applyBorder="1" applyAlignment="1">
      <alignment horizontal="center" vertical="center" wrapText="1"/>
    </xf>
    <xf numFmtId="0" fontId="9" fillId="2" borderId="29" xfId="0" applyFont="1" applyFill="1" applyBorder="1" applyAlignment="1">
      <alignment horizontal="center" vertical="center" wrapText="1"/>
    </xf>
    <xf numFmtId="0" fontId="8" fillId="2" borderId="16"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8" fillId="2" borderId="28" xfId="2" applyFont="1" applyFill="1" applyBorder="1" applyAlignment="1">
      <alignment horizontal="center" vertical="center" wrapText="1"/>
    </xf>
    <xf numFmtId="0" fontId="8" fillId="2" borderId="15" xfId="2" applyFont="1" applyFill="1" applyBorder="1" applyAlignment="1">
      <alignment horizontal="center" vertical="center" wrapText="1"/>
    </xf>
    <xf numFmtId="0" fontId="8" fillId="2" borderId="20" xfId="0" applyFont="1" applyFill="1" applyBorder="1" applyAlignment="1">
      <alignment horizontal="center" vertical="center" wrapText="1"/>
    </xf>
    <xf numFmtId="164" fontId="4" fillId="2" borderId="7" xfId="1" quotePrefix="1" applyNumberFormat="1" applyFont="1" applyFill="1" applyBorder="1" applyAlignment="1">
      <alignment horizontal="center" wrapText="1"/>
    </xf>
    <xf numFmtId="0" fontId="4" fillId="4" borderId="0" xfId="0" applyFont="1" applyFill="1" applyAlignment="1">
      <alignment vertical="center" wrapText="1"/>
    </xf>
    <xf numFmtId="0" fontId="8" fillId="2" borderId="0" xfId="2" applyFont="1" applyFill="1" applyBorder="1" applyAlignment="1">
      <alignment horizontal="center" vertical="center" wrapText="1"/>
    </xf>
    <xf numFmtId="49" fontId="8" fillId="2" borderId="10" xfId="2" applyNumberFormat="1" applyFont="1" applyFill="1" applyBorder="1" applyAlignment="1">
      <alignment horizontal="center" vertical="center" wrapText="1"/>
    </xf>
    <xf numFmtId="0" fontId="8" fillId="2" borderId="10" xfId="2" applyFont="1" applyFill="1" applyBorder="1" applyAlignment="1">
      <alignment horizontal="center" vertical="center" wrapText="1"/>
    </xf>
    <xf numFmtId="0" fontId="9" fillId="2" borderId="5" xfId="0" applyFont="1" applyFill="1" applyBorder="1" applyAlignment="1">
      <alignment horizontal="center" vertical="center" wrapText="1"/>
    </xf>
    <xf numFmtId="0" fontId="8" fillId="2" borderId="27" xfId="2" applyFont="1" applyFill="1" applyBorder="1" applyAlignment="1">
      <alignment horizontal="center" vertical="center" wrapText="1"/>
    </xf>
    <xf numFmtId="0" fontId="8" fillId="2" borderId="28" xfId="2" applyFont="1" applyFill="1" applyBorder="1" applyAlignment="1">
      <alignment horizontal="center" vertical="center" wrapText="1"/>
    </xf>
    <xf numFmtId="0" fontId="8" fillId="2" borderId="14" xfId="2" applyFont="1" applyFill="1" applyBorder="1" applyAlignment="1">
      <alignment horizontal="center" vertical="center" wrapText="1"/>
    </xf>
    <xf numFmtId="0" fontId="8" fillId="2" borderId="15" xfId="2" applyFont="1" applyFill="1" applyBorder="1" applyAlignment="1">
      <alignment horizontal="center" vertical="center" wrapText="1"/>
    </xf>
    <xf numFmtId="0" fontId="8" fillId="2" borderId="7" xfId="0" applyFont="1" applyFill="1" applyBorder="1" applyAlignment="1">
      <alignment horizontal="center" vertical="center" wrapText="1"/>
    </xf>
    <xf numFmtId="0" fontId="8" fillId="2" borderId="7" xfId="2" applyFont="1" applyFill="1" applyBorder="1" applyAlignment="1">
      <alignment horizontal="center" vertical="center" wrapText="1"/>
    </xf>
    <xf numFmtId="0" fontId="8" fillId="2" borderId="7" xfId="2" applyFont="1" applyFill="1" applyBorder="1" applyAlignment="1">
      <alignment horizontal="center" vertical="top" wrapText="1"/>
    </xf>
    <xf numFmtId="49" fontId="8" fillId="2" borderId="4" xfId="2" applyNumberFormat="1" applyFont="1" applyFill="1" applyBorder="1" applyAlignment="1">
      <alignment horizontal="center" vertical="center" wrapText="1"/>
    </xf>
    <xf numFmtId="49" fontId="8" fillId="2" borderId="3" xfId="2" applyNumberFormat="1" applyFont="1" applyFill="1" applyBorder="1" applyAlignment="1">
      <alignment horizontal="center" vertical="center" wrapText="1"/>
    </xf>
    <xf numFmtId="0" fontId="8" fillId="2" borderId="4" xfId="2" applyFont="1" applyFill="1" applyBorder="1" applyAlignment="1">
      <alignment horizontal="center" vertical="center" wrapText="1"/>
    </xf>
    <xf numFmtId="0" fontId="8" fillId="2" borderId="3" xfId="2" applyFont="1" applyFill="1" applyBorder="1" applyAlignment="1">
      <alignment horizontal="center" vertical="center" wrapText="1"/>
    </xf>
    <xf numFmtId="0" fontId="8" fillId="2" borderId="23" xfId="2" applyFont="1" applyFill="1" applyBorder="1" applyAlignment="1">
      <alignment horizontal="center" vertical="center" wrapText="1"/>
    </xf>
    <xf numFmtId="0" fontId="8" fillId="2" borderId="25" xfId="2" applyFont="1" applyFill="1" applyBorder="1" applyAlignment="1">
      <alignment horizontal="center" vertical="center" wrapText="1"/>
    </xf>
    <xf numFmtId="0" fontId="8" fillId="2" borderId="21" xfId="2" applyFont="1" applyFill="1" applyBorder="1" applyAlignment="1">
      <alignment horizontal="center" vertical="center" wrapText="1"/>
    </xf>
    <xf numFmtId="0" fontId="8" fillId="2" borderId="22" xfId="2" applyFont="1" applyFill="1" applyBorder="1" applyAlignment="1">
      <alignment horizontal="center" vertical="center" wrapText="1"/>
    </xf>
    <xf numFmtId="0" fontId="8" fillId="2" borderId="14"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8" fillId="0" borderId="7" xfId="0" applyFont="1" applyBorder="1" applyAlignment="1">
      <alignment horizontal="center" vertical="top" wrapText="1"/>
    </xf>
    <xf numFmtId="0" fontId="8" fillId="2" borderId="14" xfId="0" applyFont="1" applyFill="1" applyBorder="1" applyAlignment="1">
      <alignment horizontal="center" vertical="top" wrapText="1"/>
    </xf>
    <xf numFmtId="0" fontId="8" fillId="2" borderId="15" xfId="0" applyFont="1" applyFill="1" applyBorder="1" applyAlignment="1">
      <alignment horizontal="center" vertical="top" wrapText="1"/>
    </xf>
    <xf numFmtId="0" fontId="3" fillId="2" borderId="14" xfId="0" applyFont="1" applyFill="1" applyBorder="1" applyAlignment="1">
      <alignment horizontal="center" wrapText="1"/>
    </xf>
    <xf numFmtId="0" fontId="4" fillId="2" borderId="15" xfId="0" applyFont="1" applyFill="1" applyBorder="1" applyAlignment="1">
      <alignment horizontal="center" wrapText="1"/>
    </xf>
    <xf numFmtId="0" fontId="6" fillId="2" borderId="4" xfId="0" applyFont="1" applyFill="1" applyBorder="1" applyAlignment="1">
      <alignment vertical="center" wrapText="1"/>
    </xf>
    <xf numFmtId="0" fontId="6" fillId="2" borderId="3" xfId="0" applyFont="1" applyFill="1" applyBorder="1" applyAlignment="1">
      <alignment vertical="center" wrapText="1"/>
    </xf>
    <xf numFmtId="0" fontId="3" fillId="2" borderId="4" xfId="0" applyFont="1" applyFill="1" applyBorder="1" applyAlignment="1">
      <alignment vertical="center" wrapText="1"/>
    </xf>
    <xf numFmtId="0" fontId="3" fillId="2" borderId="3" xfId="0" applyFont="1" applyFill="1" applyBorder="1" applyAlignment="1">
      <alignment vertical="center" wrapText="1"/>
    </xf>
    <xf numFmtId="0" fontId="3" fillId="5" borderId="4" xfId="0" applyFont="1" applyFill="1" applyBorder="1" applyAlignment="1">
      <alignment vertical="center" wrapText="1"/>
    </xf>
    <xf numFmtId="0" fontId="3" fillId="5" borderId="3" xfId="0" applyFont="1" applyFill="1" applyBorder="1" applyAlignment="1">
      <alignment vertical="center" wrapText="1"/>
    </xf>
    <xf numFmtId="0" fontId="9" fillId="2" borderId="7" xfId="0" applyFont="1" applyFill="1" applyBorder="1" applyAlignment="1">
      <alignment horizontal="center" vertical="top"/>
    </xf>
    <xf numFmtId="0" fontId="9" fillId="2" borderId="14" xfId="0" applyFont="1" applyFill="1" applyBorder="1" applyAlignment="1">
      <alignment horizontal="center" vertical="top"/>
    </xf>
    <xf numFmtId="0" fontId="9" fillId="2" borderId="15" xfId="0" applyFont="1" applyFill="1" applyBorder="1" applyAlignment="1">
      <alignment horizontal="center" vertical="top"/>
    </xf>
    <xf numFmtId="0" fontId="9" fillId="2" borderId="14" xfId="0" applyFont="1" applyFill="1" applyBorder="1" applyAlignment="1">
      <alignment horizontal="center" vertical="center" wrapText="1"/>
    </xf>
    <xf numFmtId="0" fontId="9" fillId="2" borderId="15" xfId="0" applyFont="1" applyFill="1" applyBorder="1" applyAlignment="1">
      <alignment horizontal="center" vertical="center" wrapText="1"/>
    </xf>
    <xf numFmtId="0" fontId="9" fillId="2" borderId="14" xfId="0" quotePrefix="1" applyFont="1" applyFill="1" applyBorder="1" applyAlignment="1">
      <alignment horizontal="center" vertical="center" wrapText="1"/>
    </xf>
    <xf numFmtId="0" fontId="9" fillId="2" borderId="15" xfId="0" quotePrefix="1" applyFont="1" applyFill="1" applyBorder="1" applyAlignment="1">
      <alignment horizontal="center" vertical="center" wrapText="1"/>
    </xf>
    <xf numFmtId="0" fontId="8" fillId="2" borderId="14" xfId="0" applyFont="1" applyFill="1" applyBorder="1" applyAlignment="1">
      <alignment horizontal="center" vertical="top"/>
    </xf>
    <xf numFmtId="0" fontId="8" fillId="2" borderId="15" xfId="0" applyFont="1" applyFill="1" applyBorder="1" applyAlignment="1">
      <alignment horizontal="center" vertical="top"/>
    </xf>
    <xf numFmtId="0" fontId="3" fillId="2" borderId="7" xfId="0" applyFont="1" applyFill="1" applyBorder="1" applyAlignment="1">
      <alignment horizontal="right"/>
    </xf>
    <xf numFmtId="0" fontId="3" fillId="2" borderId="4" xfId="0" applyFont="1" applyFill="1" applyBorder="1" applyAlignment="1">
      <alignment horizontal="left" vertical="center" wrapText="1"/>
    </xf>
    <xf numFmtId="0" fontId="3" fillId="2" borderId="3" xfId="0" applyFont="1" applyFill="1" applyBorder="1" applyAlignment="1">
      <alignment horizontal="left" vertical="center" wrapText="1"/>
    </xf>
    <xf numFmtId="0" fontId="3" fillId="2" borderId="12" xfId="0" applyFont="1" applyFill="1" applyBorder="1" applyAlignment="1">
      <alignment vertical="center" wrapText="1"/>
    </xf>
    <xf numFmtId="0" fontId="3" fillId="2" borderId="12" xfId="0" applyFont="1" applyFill="1" applyBorder="1" applyAlignment="1">
      <alignment horizontal="left" vertical="center" wrapText="1"/>
    </xf>
    <xf numFmtId="0" fontId="3" fillId="2" borderId="5" xfId="0" applyFont="1" applyFill="1" applyBorder="1" applyAlignment="1">
      <alignment vertical="center" wrapText="1"/>
    </xf>
    <xf numFmtId="0" fontId="3" fillId="2" borderId="10" xfId="0" applyFont="1" applyFill="1" applyBorder="1" applyAlignment="1">
      <alignment vertical="center" wrapText="1"/>
    </xf>
    <xf numFmtId="0" fontId="4" fillId="4" borderId="4" xfId="0" applyFont="1" applyFill="1" applyBorder="1" applyAlignment="1">
      <alignment horizontal="left" vertical="center" wrapText="1"/>
    </xf>
    <xf numFmtId="0" fontId="4" fillId="4" borderId="12" xfId="0" applyFont="1" applyFill="1" applyBorder="1" applyAlignment="1">
      <alignment horizontal="left" vertical="center" wrapText="1"/>
    </xf>
    <xf numFmtId="0" fontId="4" fillId="4" borderId="13" xfId="0" applyFont="1" applyFill="1" applyBorder="1" applyAlignment="1">
      <alignment horizontal="left" vertical="center" wrapText="1"/>
    </xf>
    <xf numFmtId="0" fontId="4" fillId="4" borderId="0" xfId="0" applyFont="1" applyFill="1" applyAlignment="1">
      <alignment horizontal="left" vertical="center" wrapText="1"/>
    </xf>
    <xf numFmtId="0" fontId="4" fillId="4" borderId="9" xfId="0" applyFont="1" applyFill="1" applyBorder="1" applyAlignment="1">
      <alignment horizontal="left" vertical="center" wrapText="1"/>
    </xf>
    <xf numFmtId="0" fontId="5" fillId="4" borderId="16" xfId="0" applyFont="1" applyFill="1" applyBorder="1" applyAlignment="1">
      <alignment horizontal="left" vertical="center" wrapText="1"/>
    </xf>
    <xf numFmtId="0" fontId="5" fillId="4" borderId="0" xfId="0" applyFont="1" applyFill="1" applyAlignment="1">
      <alignment horizontal="left" vertical="center" wrapText="1"/>
    </xf>
    <xf numFmtId="0" fontId="5" fillId="4" borderId="17" xfId="0" applyFont="1" applyFill="1" applyBorder="1" applyAlignment="1">
      <alignment horizontal="left" vertical="center" wrapText="1"/>
    </xf>
    <xf numFmtId="0" fontId="4" fillId="4" borderId="5" xfId="0" applyFont="1" applyFill="1" applyBorder="1" applyAlignment="1">
      <alignment horizontal="left" vertical="center" wrapText="1"/>
    </xf>
    <xf numFmtId="0" fontId="4" fillId="4" borderId="10" xfId="0" applyFont="1" applyFill="1" applyBorder="1" applyAlignment="1">
      <alignment horizontal="left" vertical="center" wrapText="1"/>
    </xf>
    <xf numFmtId="0" fontId="4" fillId="4" borderId="11" xfId="0" applyFont="1" applyFill="1" applyBorder="1" applyAlignment="1">
      <alignment horizontal="left" vertical="center" wrapText="1"/>
    </xf>
    <xf numFmtId="0" fontId="8" fillId="2" borderId="4" xfId="2" applyFont="1" applyFill="1" applyBorder="1" applyAlignment="1">
      <alignment horizontal="center" vertical="top" wrapText="1"/>
    </xf>
    <xf numFmtId="0" fontId="8" fillId="2" borderId="3" xfId="2" applyFont="1" applyFill="1" applyBorder="1" applyAlignment="1">
      <alignment horizontal="center" vertical="top" wrapText="1"/>
    </xf>
    <xf numFmtId="0" fontId="3" fillId="2" borderId="7" xfId="0" applyFont="1" applyFill="1" applyBorder="1" applyAlignment="1">
      <alignment horizontal="left" vertical="center" wrapText="1"/>
    </xf>
    <xf numFmtId="0" fontId="4" fillId="4" borderId="4" xfId="0" applyFont="1" applyFill="1" applyBorder="1" applyAlignment="1">
      <alignment vertical="center" wrapText="1"/>
    </xf>
    <xf numFmtId="0" fontId="4" fillId="4" borderId="3" xfId="0" applyFont="1" applyFill="1" applyBorder="1" applyAlignment="1">
      <alignment vertical="center" wrapText="1"/>
    </xf>
    <xf numFmtId="0" fontId="3" fillId="0" borderId="4" xfId="0" applyFont="1" applyBorder="1" applyAlignment="1">
      <alignment vertical="center" wrapText="1"/>
    </xf>
    <xf numFmtId="0" fontId="3" fillId="0" borderId="3" xfId="0" applyFont="1" applyBorder="1" applyAlignment="1">
      <alignment vertical="center" wrapText="1"/>
    </xf>
    <xf numFmtId="0" fontId="5" fillId="4" borderId="18" xfId="0" applyFont="1" applyFill="1" applyBorder="1" applyAlignment="1">
      <alignment horizontal="center" vertical="center" wrapText="1"/>
    </xf>
    <xf numFmtId="0" fontId="5" fillId="4" borderId="1" xfId="0" applyFont="1" applyFill="1" applyBorder="1" applyAlignment="1">
      <alignment horizontal="center" vertical="center" wrapText="1"/>
    </xf>
    <xf numFmtId="0" fontId="4" fillId="4" borderId="18"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4" borderId="19" xfId="0" applyFont="1" applyFill="1" applyBorder="1" applyAlignment="1">
      <alignment horizontal="center" vertical="center" wrapText="1"/>
    </xf>
    <xf numFmtId="0" fontId="3" fillId="2" borderId="7" xfId="0" applyFont="1" applyFill="1" applyBorder="1" applyAlignment="1">
      <alignment horizontal="center" vertical="top"/>
    </xf>
    <xf numFmtId="0" fontId="6" fillId="2" borderId="4" xfId="0" applyFont="1" applyFill="1" applyBorder="1" applyAlignment="1">
      <alignment horizontal="left" vertical="center" wrapText="1"/>
    </xf>
    <xf numFmtId="0" fontId="6" fillId="2" borderId="3" xfId="0" applyFont="1" applyFill="1" applyBorder="1" applyAlignment="1">
      <alignment horizontal="left" vertical="center" wrapText="1"/>
    </xf>
    <xf numFmtId="0" fontId="3" fillId="2" borderId="8" xfId="0" applyFont="1" applyFill="1" applyBorder="1" applyAlignment="1">
      <alignment horizontal="left" vertical="center" wrapText="1"/>
    </xf>
    <xf numFmtId="0" fontId="3" fillId="2" borderId="9" xfId="0" applyFont="1" applyFill="1" applyBorder="1" applyAlignment="1">
      <alignment horizontal="left" vertical="center" wrapText="1"/>
    </xf>
    <xf numFmtId="0" fontId="4" fillId="4" borderId="5" xfId="0" applyFont="1" applyFill="1" applyBorder="1" applyAlignment="1">
      <alignment vertical="center" wrapText="1"/>
    </xf>
    <xf numFmtId="0" fontId="4" fillId="4" borderId="11" xfId="0" applyFont="1" applyFill="1" applyBorder="1" applyAlignment="1">
      <alignment vertical="center" wrapText="1"/>
    </xf>
    <xf numFmtId="0" fontId="4" fillId="4" borderId="7" xfId="0" applyFont="1" applyFill="1" applyBorder="1" applyAlignment="1">
      <alignment vertical="center" wrapText="1"/>
    </xf>
    <xf numFmtId="0" fontId="3" fillId="2" borderId="7" xfId="0" applyFont="1" applyFill="1" applyBorder="1" applyAlignment="1">
      <alignment vertical="center" wrapText="1"/>
    </xf>
    <xf numFmtId="0" fontId="12" fillId="4" borderId="14" xfId="0" applyFont="1" applyFill="1" applyBorder="1" applyAlignment="1">
      <alignment horizontal="center" vertical="center" wrapText="1"/>
    </xf>
    <xf numFmtId="0" fontId="12" fillId="4" borderId="20" xfId="0" applyFont="1" applyFill="1" applyBorder="1" applyAlignment="1">
      <alignment horizontal="center" vertical="center" wrapText="1"/>
    </xf>
    <xf numFmtId="0" fontId="12" fillId="4" borderId="18" xfId="0" applyFont="1" applyFill="1" applyBorder="1" applyAlignment="1">
      <alignment horizontal="center" vertical="center" wrapText="1"/>
    </xf>
    <xf numFmtId="0" fontId="12" fillId="4" borderId="1" xfId="0" applyFont="1" applyFill="1" applyBorder="1" applyAlignment="1">
      <alignment horizontal="center" vertical="center" wrapText="1"/>
    </xf>
    <xf numFmtId="0" fontId="4" fillId="4" borderId="8" xfId="0" applyFont="1" applyFill="1" applyBorder="1" applyAlignment="1">
      <alignment vertical="center" wrapText="1"/>
    </xf>
    <xf numFmtId="0" fontId="4" fillId="4" borderId="9" xfId="0" applyFont="1" applyFill="1" applyBorder="1" applyAlignment="1">
      <alignment vertical="center" wrapText="1"/>
    </xf>
    <xf numFmtId="0" fontId="8" fillId="2" borderId="8" xfId="2" applyFont="1" applyFill="1" applyBorder="1" applyAlignment="1">
      <alignment horizontal="center" vertical="center" wrapText="1"/>
    </xf>
    <xf numFmtId="0" fontId="8" fillId="2" borderId="9" xfId="2" applyFont="1" applyFill="1" applyBorder="1" applyAlignment="1">
      <alignment horizontal="center" vertical="center" wrapText="1"/>
    </xf>
    <xf numFmtId="0" fontId="3" fillId="2" borderId="11" xfId="0" applyFont="1" applyFill="1" applyBorder="1" applyAlignment="1">
      <alignment vertical="center" wrapText="1"/>
    </xf>
    <xf numFmtId="0" fontId="3" fillId="2" borderId="8" xfId="0" applyFont="1" applyFill="1" applyBorder="1" applyAlignment="1">
      <alignment vertical="center" wrapText="1"/>
    </xf>
    <xf numFmtId="0" fontId="3" fillId="2" borderId="9" xfId="0" applyFont="1" applyFill="1" applyBorder="1" applyAlignment="1">
      <alignment vertical="center" wrapText="1"/>
    </xf>
    <xf numFmtId="0" fontId="2" fillId="0" borderId="30" xfId="0" applyFont="1" applyBorder="1" applyAlignment="1">
      <alignment wrapText="1"/>
    </xf>
    <xf numFmtId="0" fontId="4" fillId="4" borderId="14" xfId="0" applyFont="1" applyFill="1" applyBorder="1" applyAlignment="1">
      <alignment vertical="center" wrapText="1"/>
    </xf>
    <xf numFmtId="0" fontId="4" fillId="4" borderId="20" xfId="0" applyFont="1" applyFill="1" applyBorder="1" applyAlignment="1">
      <alignment vertical="center" wrapText="1"/>
    </xf>
    <xf numFmtId="0" fontId="4" fillId="4" borderId="15" xfId="0" applyFont="1" applyFill="1" applyBorder="1" applyAlignment="1">
      <alignment vertical="center" wrapText="1"/>
    </xf>
    <xf numFmtId="0" fontId="4" fillId="4" borderId="16" xfId="0" applyFont="1" applyFill="1" applyBorder="1" applyAlignment="1">
      <alignment vertical="center" wrapText="1"/>
    </xf>
    <xf numFmtId="0" fontId="4" fillId="4" borderId="0" xfId="0" applyFont="1" applyFill="1" applyAlignment="1">
      <alignment vertical="center" wrapText="1"/>
    </xf>
    <xf numFmtId="0" fontId="8" fillId="2" borderId="4" xfId="0" applyFont="1" applyFill="1" applyBorder="1" applyAlignment="1">
      <alignment horizontal="center" vertical="top" wrapText="1"/>
    </xf>
    <xf numFmtId="0" fontId="8" fillId="2" borderId="12" xfId="0" applyFont="1" applyFill="1" applyBorder="1" applyAlignment="1">
      <alignment horizontal="center" vertical="top" wrapText="1"/>
    </xf>
    <xf numFmtId="0" fontId="8" fillId="2" borderId="23" xfId="0" applyFont="1" applyFill="1" applyBorder="1" applyAlignment="1">
      <alignment horizontal="center" vertical="center" wrapText="1"/>
    </xf>
    <xf numFmtId="0" fontId="8" fillId="2" borderId="24" xfId="0" applyFont="1" applyFill="1" applyBorder="1" applyAlignment="1">
      <alignment horizontal="center" vertical="center" wrapText="1"/>
    </xf>
  </cellXfs>
  <cellStyles count="3">
    <cellStyle name="Currency" xfId="1" builtinId="4"/>
    <cellStyle name="Good" xfId="2" builtinId="26"/>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692969</xdr:colOff>
      <xdr:row>1</xdr:row>
      <xdr:rowOff>78271</xdr:rowOff>
    </xdr:from>
    <xdr:to>
      <xdr:col>1</xdr:col>
      <xdr:colOff>534642</xdr:colOff>
      <xdr:row>1</xdr:row>
      <xdr:rowOff>811695</xdr:rowOff>
    </xdr:to>
    <xdr:pic>
      <xdr:nvPicPr>
        <xdr:cNvPr id="3" name="Picture 2" descr="Image result for porsche crest">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2969" y="268771"/>
          <a:ext cx="1216586" cy="7334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A137"/>
  <sheetViews>
    <sheetView tabSelected="1" view="pageBreakPreview" zoomScale="115" zoomScaleNormal="100" zoomScaleSheetLayoutView="115" workbookViewId="0">
      <pane xSplit="2" ySplit="4" topLeftCell="J5" activePane="bottomRight" state="frozen"/>
      <selection pane="topRight" activeCell="C1" sqref="C1"/>
      <selection pane="bottomLeft" activeCell="A5" sqref="A5"/>
      <selection pane="bottomRight" activeCell="A2" sqref="A2:B2"/>
    </sheetView>
  </sheetViews>
  <sheetFormatPr defaultColWidth="9.140625" defaultRowHeight="15" x14ac:dyDescent="0.35"/>
  <cols>
    <col min="1" max="1" width="20.5703125" style="1" customWidth="1"/>
    <col min="2" max="2" width="17" style="1" customWidth="1"/>
    <col min="3" max="3" width="22.5703125" style="12" bestFit="1" customWidth="1"/>
    <col min="4" max="4" width="22.28515625" style="12" bestFit="1" customWidth="1"/>
    <col min="5" max="6" width="22.28515625" style="12" customWidth="1"/>
    <col min="7" max="7" width="22.5703125" style="12" bestFit="1" customWidth="1"/>
    <col min="8" max="10" width="24.7109375" style="12" customWidth="1"/>
    <col min="11" max="18" width="24.7109375" style="3" customWidth="1"/>
    <col min="19" max="16384" width="9.140625" style="1"/>
  </cols>
  <sheetData>
    <row r="1" spans="1:27" x14ac:dyDescent="0.35">
      <c r="C1" s="16"/>
      <c r="D1" s="16"/>
      <c r="E1" s="16"/>
      <c r="F1" s="16"/>
      <c r="G1" s="16"/>
      <c r="H1" s="16"/>
      <c r="I1" s="16"/>
      <c r="J1" s="16"/>
    </row>
    <row r="2" spans="1:27" ht="78.75" customHeight="1" x14ac:dyDescent="0.35">
      <c r="A2" s="102" t="s">
        <v>0</v>
      </c>
      <c r="B2" s="103"/>
      <c r="C2" s="6" t="s">
        <v>65</v>
      </c>
      <c r="D2" s="6" t="s">
        <v>170</v>
      </c>
      <c r="E2" s="6" t="s">
        <v>161</v>
      </c>
      <c r="F2" s="6" t="s">
        <v>169</v>
      </c>
      <c r="G2" s="6" t="s">
        <v>62</v>
      </c>
      <c r="H2" s="6" t="s">
        <v>171</v>
      </c>
      <c r="I2" s="6" t="s">
        <v>160</v>
      </c>
      <c r="J2" s="6" t="s">
        <v>52</v>
      </c>
      <c r="K2" s="6" t="s">
        <v>53</v>
      </c>
      <c r="L2" s="6" t="s">
        <v>113</v>
      </c>
      <c r="M2" s="6" t="s">
        <v>114</v>
      </c>
      <c r="N2" s="6" t="s">
        <v>73</v>
      </c>
      <c r="O2" s="6" t="s">
        <v>74</v>
      </c>
      <c r="P2" s="6" t="s">
        <v>163</v>
      </c>
      <c r="Q2" s="6" t="s">
        <v>75</v>
      </c>
      <c r="R2" s="6" t="s">
        <v>76</v>
      </c>
    </row>
    <row r="3" spans="1:27" x14ac:dyDescent="0.35">
      <c r="A3" s="119" t="s">
        <v>77</v>
      </c>
      <c r="B3" s="119"/>
      <c r="C3" s="7">
        <v>99400</v>
      </c>
      <c r="D3" s="76">
        <f>C3+5780</f>
        <v>105180</v>
      </c>
      <c r="E3" s="76">
        <v>103300</v>
      </c>
      <c r="F3" s="76">
        <f>E3+5780</f>
        <v>109080</v>
      </c>
      <c r="G3" s="7">
        <v>118500</v>
      </c>
      <c r="H3" s="76">
        <f>G3+5780</f>
        <v>124280</v>
      </c>
      <c r="I3" s="76">
        <v>147900</v>
      </c>
      <c r="J3" s="7">
        <v>173600</v>
      </c>
      <c r="K3" s="7">
        <v>209000</v>
      </c>
      <c r="L3" s="7">
        <v>230000</v>
      </c>
      <c r="M3" s="7">
        <v>230000</v>
      </c>
      <c r="N3" s="7">
        <v>111100</v>
      </c>
      <c r="O3" s="7">
        <v>125200</v>
      </c>
      <c r="P3" s="7">
        <v>149800</v>
      </c>
      <c r="Q3" s="7">
        <v>176300</v>
      </c>
      <c r="R3" s="7">
        <v>211700</v>
      </c>
    </row>
    <row r="4" spans="1:27" x14ac:dyDescent="0.35">
      <c r="A4" s="131" t="s">
        <v>33</v>
      </c>
      <c r="B4" s="132"/>
      <c r="C4" s="132"/>
      <c r="D4" s="132"/>
      <c r="E4" s="132"/>
      <c r="F4" s="132"/>
      <c r="G4" s="132"/>
      <c r="H4" s="132"/>
      <c r="I4" s="132"/>
      <c r="J4" s="132"/>
      <c r="K4" s="133"/>
      <c r="L4" s="8"/>
      <c r="M4" s="8"/>
      <c r="N4" s="8"/>
      <c r="O4" s="8"/>
      <c r="P4" s="8"/>
      <c r="Q4" s="8"/>
      <c r="R4" s="8"/>
    </row>
    <row r="5" spans="1:27" s="2" customFormat="1" x14ac:dyDescent="0.35">
      <c r="A5" s="104" t="s">
        <v>2</v>
      </c>
      <c r="B5" s="105"/>
      <c r="C5" s="110" t="s">
        <v>69</v>
      </c>
      <c r="D5" s="110"/>
      <c r="E5" s="111" t="s">
        <v>99</v>
      </c>
      <c r="F5" s="112"/>
      <c r="G5" s="111" t="s">
        <v>99</v>
      </c>
      <c r="H5" s="112"/>
      <c r="I5" s="44" t="s">
        <v>99</v>
      </c>
      <c r="J5" s="44" t="s">
        <v>99</v>
      </c>
      <c r="K5" s="44" t="s">
        <v>99</v>
      </c>
      <c r="L5" s="44" t="s">
        <v>99</v>
      </c>
      <c r="M5" s="44" t="s">
        <v>99</v>
      </c>
      <c r="N5" s="44" t="s">
        <v>99</v>
      </c>
      <c r="O5" s="44" t="s">
        <v>99</v>
      </c>
      <c r="P5" s="44" t="s">
        <v>99</v>
      </c>
      <c r="Q5" s="44" t="s">
        <v>99</v>
      </c>
      <c r="R5" s="44" t="s">
        <v>99</v>
      </c>
    </row>
    <row r="6" spans="1:27" s="2" customFormat="1" ht="15" customHeight="1" x14ac:dyDescent="0.35">
      <c r="A6" s="104" t="s">
        <v>116</v>
      </c>
      <c r="B6" s="105"/>
      <c r="C6" s="115" t="s">
        <v>117</v>
      </c>
      <c r="D6" s="116"/>
      <c r="E6" s="113" t="s">
        <v>118</v>
      </c>
      <c r="F6" s="114"/>
      <c r="G6" s="113" t="s">
        <v>118</v>
      </c>
      <c r="H6" s="114"/>
      <c r="I6" s="22" t="s">
        <v>118</v>
      </c>
      <c r="J6" s="22" t="s">
        <v>118</v>
      </c>
      <c r="K6" s="22" t="s">
        <v>118</v>
      </c>
      <c r="L6" s="22" t="s">
        <v>118</v>
      </c>
      <c r="M6" s="22" t="s">
        <v>118</v>
      </c>
      <c r="N6" s="22" t="s">
        <v>118</v>
      </c>
      <c r="O6" s="22" t="s">
        <v>118</v>
      </c>
      <c r="P6" s="22" t="s">
        <v>118</v>
      </c>
      <c r="Q6" s="22" t="s">
        <v>118</v>
      </c>
      <c r="R6" s="22" t="s">
        <v>118</v>
      </c>
    </row>
    <row r="7" spans="1:27" s="2" customFormat="1" ht="15" customHeight="1" x14ac:dyDescent="0.35">
      <c r="A7" s="104" t="s">
        <v>119</v>
      </c>
      <c r="B7" s="105"/>
      <c r="C7" s="115" t="s">
        <v>120</v>
      </c>
      <c r="D7" s="116"/>
      <c r="E7" s="115" t="s">
        <v>121</v>
      </c>
      <c r="F7" s="116"/>
      <c r="G7" s="115" t="s">
        <v>121</v>
      </c>
      <c r="H7" s="116"/>
      <c r="I7" s="45" t="s">
        <v>121</v>
      </c>
      <c r="J7" s="45" t="s">
        <v>121</v>
      </c>
      <c r="K7" s="45" t="s">
        <v>152</v>
      </c>
      <c r="L7" s="45" t="s">
        <v>122</v>
      </c>
      <c r="M7" s="45" t="s">
        <v>122</v>
      </c>
      <c r="N7" s="45" t="s">
        <v>121</v>
      </c>
      <c r="O7" s="45" t="s">
        <v>121</v>
      </c>
      <c r="P7" s="45" t="s">
        <v>121</v>
      </c>
      <c r="Q7" s="45" t="s">
        <v>121</v>
      </c>
      <c r="R7" s="45" t="s">
        <v>152</v>
      </c>
    </row>
    <row r="8" spans="1:27" s="2" customFormat="1" x14ac:dyDescent="0.35">
      <c r="A8" s="106" t="s">
        <v>154</v>
      </c>
      <c r="B8" s="107"/>
      <c r="C8" s="15" t="s">
        <v>111</v>
      </c>
      <c r="D8" s="13" t="s">
        <v>112</v>
      </c>
      <c r="E8" s="13" t="s">
        <v>111</v>
      </c>
      <c r="F8" s="13" t="s">
        <v>112</v>
      </c>
      <c r="G8" s="13" t="s">
        <v>95</v>
      </c>
      <c r="H8" s="13" t="s">
        <v>96</v>
      </c>
      <c r="I8" s="13" t="s">
        <v>164</v>
      </c>
      <c r="J8" s="13" t="s">
        <v>97</v>
      </c>
      <c r="K8" s="20" t="s">
        <v>98</v>
      </c>
      <c r="L8" s="20" t="s">
        <v>115</v>
      </c>
      <c r="M8" s="20" t="s">
        <v>115</v>
      </c>
      <c r="N8" s="13" t="s">
        <v>112</v>
      </c>
      <c r="O8" s="13" t="s">
        <v>96</v>
      </c>
      <c r="P8" s="13" t="s">
        <v>164</v>
      </c>
      <c r="Q8" s="13" t="s">
        <v>97</v>
      </c>
      <c r="R8" s="20" t="s">
        <v>98</v>
      </c>
      <c r="AA8" s="46"/>
    </row>
    <row r="9" spans="1:27" s="2" customFormat="1" x14ac:dyDescent="0.35">
      <c r="A9" s="108" t="s">
        <v>43</v>
      </c>
      <c r="B9" s="109"/>
      <c r="C9" s="13" t="s">
        <v>105</v>
      </c>
      <c r="D9" s="47" t="s">
        <v>106</v>
      </c>
      <c r="E9" s="48" t="s">
        <v>165</v>
      </c>
      <c r="F9" s="48" t="s">
        <v>110</v>
      </c>
      <c r="G9" s="48" t="s">
        <v>107</v>
      </c>
      <c r="H9" s="48" t="s">
        <v>108</v>
      </c>
      <c r="I9" s="48" t="s">
        <v>166</v>
      </c>
      <c r="J9" s="48" t="s">
        <v>155</v>
      </c>
      <c r="K9" s="17" t="s">
        <v>109</v>
      </c>
      <c r="L9" s="43" t="s">
        <v>157</v>
      </c>
      <c r="M9" s="43" t="s">
        <v>156</v>
      </c>
      <c r="N9" s="49" t="s">
        <v>110</v>
      </c>
      <c r="O9" s="50" t="s">
        <v>108</v>
      </c>
      <c r="P9" s="48" t="s">
        <v>166</v>
      </c>
      <c r="Q9" s="48" t="s">
        <v>155</v>
      </c>
      <c r="R9" s="17" t="s">
        <v>109</v>
      </c>
    </row>
    <row r="10" spans="1:27" s="2" customFormat="1" ht="15" customHeight="1" x14ac:dyDescent="0.35">
      <c r="A10" s="106" t="s">
        <v>61</v>
      </c>
      <c r="B10" s="107"/>
      <c r="C10" s="18">
        <f>C49/402</f>
        <v>11.517412935323383</v>
      </c>
      <c r="D10" s="18">
        <f>D49/429</f>
        <v>11.193473193473194</v>
      </c>
      <c r="E10" s="18">
        <f>E49/402</f>
        <v>11.937810945273633</v>
      </c>
      <c r="F10" s="18">
        <f>F49/429</f>
        <v>11.587412587412587</v>
      </c>
      <c r="G10" s="18">
        <f>G49/536</f>
        <v>8.9589552238805972</v>
      </c>
      <c r="H10" s="18">
        <f>H49/590</f>
        <v>8.433898305084746</v>
      </c>
      <c r="I10" s="18">
        <f>I49/690</f>
        <v>7.3289855072463768</v>
      </c>
      <c r="J10" s="18">
        <f>J49/871</f>
        <v>5.8117106773823188</v>
      </c>
      <c r="K10" s="18">
        <f>K49/938</f>
        <v>5.4179104477611943</v>
      </c>
      <c r="L10" s="18">
        <f>L49/1019</f>
        <v>4.9950932286555449</v>
      </c>
      <c r="M10" s="18">
        <f>M49/1019</f>
        <v>4.8331697742885185</v>
      </c>
      <c r="N10" s="18">
        <f>N49/429</f>
        <v>11.864801864801866</v>
      </c>
      <c r="O10" s="18">
        <f>O49/590</f>
        <v>8.6322033898305079</v>
      </c>
      <c r="P10" s="18">
        <f>P49/690</f>
        <v>7.4579710144927533</v>
      </c>
      <c r="Q10" s="18">
        <f>Q49/871</f>
        <v>5.9529276693455797</v>
      </c>
      <c r="R10" s="18">
        <f>R49/938</f>
        <v>5.5351812366737736</v>
      </c>
    </row>
    <row r="11" spans="1:27" x14ac:dyDescent="0.35">
      <c r="A11" s="134" t="s">
        <v>34</v>
      </c>
      <c r="B11" s="135"/>
      <c r="C11" s="129"/>
      <c r="D11" s="129"/>
      <c r="E11" s="129"/>
      <c r="F11" s="129"/>
      <c r="G11" s="135"/>
      <c r="H11" s="135"/>
      <c r="I11" s="135"/>
      <c r="J11" s="135"/>
      <c r="K11" s="136"/>
      <c r="L11" s="19"/>
      <c r="M11" s="19"/>
      <c r="N11" s="8"/>
      <c r="O11" s="8"/>
      <c r="P11" s="8"/>
      <c r="Q11" s="8"/>
      <c r="R11" s="8"/>
    </row>
    <row r="12" spans="1:27" s="2" customFormat="1" x14ac:dyDescent="0.35">
      <c r="A12" s="106" t="s">
        <v>44</v>
      </c>
      <c r="B12" s="107"/>
      <c r="C12" s="117" t="s">
        <v>51</v>
      </c>
      <c r="D12" s="118"/>
      <c r="E12" s="117" t="s">
        <v>51</v>
      </c>
      <c r="F12" s="118"/>
      <c r="G12" s="117" t="s">
        <v>51</v>
      </c>
      <c r="H12" s="118"/>
      <c r="I12" s="36" t="s">
        <v>51</v>
      </c>
      <c r="J12" s="36" t="s">
        <v>51</v>
      </c>
      <c r="K12" s="36" t="s">
        <v>51</v>
      </c>
      <c r="L12" s="36" t="s">
        <v>51</v>
      </c>
      <c r="M12" s="36" t="s">
        <v>51</v>
      </c>
      <c r="N12" s="36" t="s">
        <v>51</v>
      </c>
      <c r="O12" s="36" t="s">
        <v>51</v>
      </c>
      <c r="P12" s="36" t="s">
        <v>51</v>
      </c>
      <c r="Q12" s="36" t="s">
        <v>51</v>
      </c>
      <c r="R12" s="36" t="s">
        <v>51</v>
      </c>
    </row>
    <row r="13" spans="1:27" s="2" customFormat="1" x14ac:dyDescent="0.35">
      <c r="A13" s="106" t="s">
        <v>124</v>
      </c>
      <c r="B13" s="107"/>
      <c r="C13" s="13" t="s">
        <v>123</v>
      </c>
      <c r="D13" s="13" t="s">
        <v>125</v>
      </c>
      <c r="E13" s="13" t="s">
        <v>123</v>
      </c>
      <c r="F13" s="13" t="s">
        <v>125</v>
      </c>
      <c r="G13" s="13" t="s">
        <v>123</v>
      </c>
      <c r="H13" s="13" t="s">
        <v>125</v>
      </c>
      <c r="I13" s="13" t="s">
        <v>125</v>
      </c>
      <c r="J13" s="13" t="s">
        <v>125</v>
      </c>
      <c r="K13" s="13" t="s">
        <v>125</v>
      </c>
      <c r="L13" s="13" t="s">
        <v>125</v>
      </c>
      <c r="M13" s="13" t="s">
        <v>125</v>
      </c>
      <c r="N13" s="13" t="s">
        <v>125</v>
      </c>
      <c r="O13" s="13" t="s">
        <v>125</v>
      </c>
      <c r="P13" s="13" t="s">
        <v>125</v>
      </c>
      <c r="Q13" s="13" t="s">
        <v>125</v>
      </c>
      <c r="R13" s="13" t="s">
        <v>125</v>
      </c>
    </row>
    <row r="14" spans="1:27" s="2" customFormat="1" ht="30" customHeight="1" x14ac:dyDescent="0.35">
      <c r="A14" s="106" t="s">
        <v>45</v>
      </c>
      <c r="B14" s="107"/>
      <c r="C14" s="38" t="s">
        <v>126</v>
      </c>
      <c r="D14" s="38" t="s">
        <v>127</v>
      </c>
      <c r="E14" s="38" t="s">
        <v>126</v>
      </c>
      <c r="F14" s="38" t="s">
        <v>127</v>
      </c>
      <c r="G14" s="38" t="s">
        <v>126</v>
      </c>
      <c r="H14" s="38" t="s">
        <v>127</v>
      </c>
      <c r="I14" s="38" t="s">
        <v>127</v>
      </c>
      <c r="J14" s="38" t="s">
        <v>127</v>
      </c>
      <c r="K14" s="38" t="s">
        <v>127</v>
      </c>
      <c r="L14" s="38" t="s">
        <v>127</v>
      </c>
      <c r="M14" s="38" t="s">
        <v>127</v>
      </c>
      <c r="N14" s="38" t="s">
        <v>127</v>
      </c>
      <c r="O14" s="38" t="s">
        <v>127</v>
      </c>
      <c r="P14" s="38" t="s">
        <v>127</v>
      </c>
      <c r="Q14" s="38" t="s">
        <v>127</v>
      </c>
      <c r="R14" s="38" t="s">
        <v>127</v>
      </c>
    </row>
    <row r="15" spans="1:27" s="2" customFormat="1" ht="14.25" customHeight="1" x14ac:dyDescent="0.35">
      <c r="A15" s="120" t="s">
        <v>63</v>
      </c>
      <c r="B15" s="121"/>
      <c r="C15" s="39">
        <v>1205.93</v>
      </c>
      <c r="D15" s="39">
        <v>1375.68</v>
      </c>
      <c r="E15" s="39">
        <v>1205.93</v>
      </c>
      <c r="F15" s="39">
        <v>1375.68</v>
      </c>
      <c r="G15" s="39">
        <v>1205.93</v>
      </c>
      <c r="H15" s="40">
        <v>1375.68</v>
      </c>
      <c r="I15" s="40">
        <v>1376</v>
      </c>
      <c r="J15" s="40">
        <v>1376</v>
      </c>
      <c r="K15" s="40">
        <v>1376</v>
      </c>
      <c r="L15" s="40">
        <v>1376</v>
      </c>
      <c r="M15" s="40">
        <v>1376</v>
      </c>
      <c r="N15" s="40">
        <v>1376</v>
      </c>
      <c r="O15" s="40">
        <v>1376</v>
      </c>
      <c r="P15" s="40">
        <v>1376</v>
      </c>
      <c r="Q15" s="40">
        <v>1376</v>
      </c>
      <c r="R15" s="40">
        <v>1376</v>
      </c>
    </row>
    <row r="16" spans="1:27" s="2" customFormat="1" x14ac:dyDescent="0.35">
      <c r="A16" s="126" t="s">
        <v>1</v>
      </c>
      <c r="B16" s="127"/>
      <c r="C16" s="128"/>
      <c r="D16" s="128"/>
      <c r="E16" s="128"/>
      <c r="F16" s="128"/>
      <c r="G16" s="128"/>
      <c r="H16" s="128"/>
      <c r="I16" s="129"/>
      <c r="J16" s="129"/>
      <c r="K16" s="130"/>
      <c r="L16" s="19"/>
      <c r="M16" s="19"/>
      <c r="N16" s="8"/>
      <c r="O16" s="8"/>
      <c r="P16" s="8"/>
      <c r="Q16" s="8"/>
      <c r="R16" s="8"/>
    </row>
    <row r="17" spans="1:23" s="2" customFormat="1" ht="15" customHeight="1" x14ac:dyDescent="0.35">
      <c r="A17" s="106" t="s">
        <v>46</v>
      </c>
      <c r="B17" s="107"/>
      <c r="C17" s="137" t="s">
        <v>100</v>
      </c>
      <c r="D17" s="138"/>
      <c r="E17" s="137" t="s">
        <v>100</v>
      </c>
      <c r="F17" s="138"/>
      <c r="G17" s="175" t="s">
        <v>100</v>
      </c>
      <c r="H17" s="176"/>
      <c r="I17" s="51" t="s">
        <v>100</v>
      </c>
      <c r="J17" s="51" t="s">
        <v>100</v>
      </c>
      <c r="K17" s="51" t="s">
        <v>100</v>
      </c>
      <c r="L17" s="51" t="s">
        <v>100</v>
      </c>
      <c r="M17" s="51" t="s">
        <v>100</v>
      </c>
      <c r="N17" s="51" t="s">
        <v>100</v>
      </c>
      <c r="O17" s="51" t="s">
        <v>100</v>
      </c>
      <c r="P17" s="51" t="s">
        <v>100</v>
      </c>
      <c r="Q17" s="51" t="s">
        <v>100</v>
      </c>
      <c r="R17" s="51" t="s">
        <v>100</v>
      </c>
    </row>
    <row r="18" spans="1:23" s="2" customFormat="1" ht="25.5" customHeight="1" x14ac:dyDescent="0.35">
      <c r="A18" s="120" t="s">
        <v>47</v>
      </c>
      <c r="B18" s="121"/>
      <c r="C18" s="93" t="s">
        <v>101</v>
      </c>
      <c r="D18" s="94"/>
      <c r="E18" s="93" t="s">
        <v>101</v>
      </c>
      <c r="F18" s="94"/>
      <c r="G18" s="177" t="s">
        <v>101</v>
      </c>
      <c r="H18" s="178"/>
      <c r="I18" s="20" t="s">
        <v>101</v>
      </c>
      <c r="J18" s="20" t="s">
        <v>101</v>
      </c>
      <c r="K18" s="20" t="s">
        <v>101</v>
      </c>
      <c r="L18" s="20" t="s">
        <v>101</v>
      </c>
      <c r="M18" s="20" t="s">
        <v>101</v>
      </c>
      <c r="N18" s="20" t="s">
        <v>101</v>
      </c>
      <c r="O18" s="20" t="s">
        <v>101</v>
      </c>
      <c r="P18" s="20" t="s">
        <v>101</v>
      </c>
      <c r="Q18" s="20" t="s">
        <v>101</v>
      </c>
      <c r="R18" s="20" t="s">
        <v>101</v>
      </c>
    </row>
    <row r="19" spans="1:23" s="2" customFormat="1" x14ac:dyDescent="0.35">
      <c r="A19" s="106" t="s">
        <v>48</v>
      </c>
      <c r="B19" s="122"/>
      <c r="C19" s="100" t="s">
        <v>37</v>
      </c>
      <c r="D19" s="101"/>
      <c r="E19" s="100" t="s">
        <v>37</v>
      </c>
      <c r="F19" s="101"/>
      <c r="G19" s="100" t="s">
        <v>37</v>
      </c>
      <c r="H19" s="101"/>
      <c r="I19" s="51" t="s">
        <v>37</v>
      </c>
      <c r="J19" s="51" t="s">
        <v>37</v>
      </c>
      <c r="K19" s="51" t="s">
        <v>37</v>
      </c>
      <c r="L19" s="51" t="s">
        <v>37</v>
      </c>
      <c r="M19" s="51" t="s">
        <v>37</v>
      </c>
      <c r="N19" s="51" t="s">
        <v>37</v>
      </c>
      <c r="O19" s="51" t="s">
        <v>37</v>
      </c>
      <c r="P19" s="51" t="s">
        <v>37</v>
      </c>
      <c r="Q19" s="51" t="s">
        <v>37</v>
      </c>
      <c r="R19" s="51" t="s">
        <v>37</v>
      </c>
    </row>
    <row r="20" spans="1:23" s="2" customFormat="1" x14ac:dyDescent="0.35">
      <c r="A20" s="120" t="s">
        <v>49</v>
      </c>
      <c r="B20" s="123"/>
      <c r="C20" s="97" t="s">
        <v>38</v>
      </c>
      <c r="D20" s="98"/>
      <c r="E20" s="97" t="s">
        <v>38</v>
      </c>
      <c r="F20" s="98"/>
      <c r="G20" s="97" t="s">
        <v>38</v>
      </c>
      <c r="H20" s="98"/>
      <c r="I20" s="20" t="s">
        <v>38</v>
      </c>
      <c r="J20" s="20" t="s">
        <v>38</v>
      </c>
      <c r="K20" s="20" t="s">
        <v>38</v>
      </c>
      <c r="L20" s="20" t="s">
        <v>38</v>
      </c>
      <c r="M20" s="20" t="s">
        <v>38</v>
      </c>
      <c r="N20" s="20" t="s">
        <v>38</v>
      </c>
      <c r="O20" s="20" t="s">
        <v>38</v>
      </c>
      <c r="P20" s="20" t="s">
        <v>38</v>
      </c>
      <c r="Q20" s="20" t="s">
        <v>38</v>
      </c>
      <c r="R20" s="20" t="s">
        <v>38</v>
      </c>
    </row>
    <row r="21" spans="1:23" s="2" customFormat="1" ht="20.25" customHeight="1" x14ac:dyDescent="0.35">
      <c r="A21" s="124" t="s">
        <v>50</v>
      </c>
      <c r="B21" s="125"/>
      <c r="C21" s="82" t="s">
        <v>67</v>
      </c>
      <c r="D21" s="83"/>
      <c r="E21" s="82" t="s">
        <v>67</v>
      </c>
      <c r="F21" s="83"/>
      <c r="G21" s="82" t="s">
        <v>67</v>
      </c>
      <c r="H21" s="83"/>
      <c r="I21" s="67" t="s">
        <v>167</v>
      </c>
      <c r="J21" s="67" t="s">
        <v>67</v>
      </c>
      <c r="K21" s="68" t="s">
        <v>71</v>
      </c>
      <c r="L21" s="68" t="s">
        <v>71</v>
      </c>
      <c r="M21" s="68" t="s">
        <v>71</v>
      </c>
      <c r="N21" s="69" t="s">
        <v>102</v>
      </c>
      <c r="O21" s="69" t="s">
        <v>102</v>
      </c>
      <c r="P21" s="67" t="s">
        <v>167</v>
      </c>
      <c r="Q21" s="69" t="s">
        <v>102</v>
      </c>
      <c r="R21" s="69" t="s">
        <v>103</v>
      </c>
    </row>
    <row r="22" spans="1:23" x14ac:dyDescent="0.35">
      <c r="A22" s="170" t="s">
        <v>3</v>
      </c>
      <c r="B22" s="171"/>
      <c r="C22" s="171"/>
      <c r="D22" s="171"/>
      <c r="E22" s="171"/>
      <c r="F22" s="171"/>
      <c r="G22" s="171"/>
      <c r="H22" s="171"/>
      <c r="I22" s="171"/>
      <c r="J22" s="171"/>
      <c r="K22" s="171"/>
      <c r="L22" s="171"/>
      <c r="M22" s="171"/>
      <c r="N22" s="171"/>
      <c r="O22" s="171"/>
      <c r="P22" s="171"/>
      <c r="Q22" s="171"/>
      <c r="R22" s="172"/>
      <c r="W22" s="1" t="s">
        <v>5</v>
      </c>
    </row>
    <row r="23" spans="1:23" s="2" customFormat="1" x14ac:dyDescent="0.35">
      <c r="A23" s="157" t="s">
        <v>4</v>
      </c>
      <c r="B23" s="157"/>
      <c r="C23" s="88" t="s">
        <v>59</v>
      </c>
      <c r="D23" s="88"/>
      <c r="E23" s="88" t="s">
        <v>59</v>
      </c>
      <c r="F23" s="88"/>
      <c r="G23" s="88" t="s">
        <v>59</v>
      </c>
      <c r="H23" s="88"/>
      <c r="I23" s="38" t="s">
        <v>59</v>
      </c>
      <c r="J23" s="38" t="s">
        <v>59</v>
      </c>
      <c r="K23" s="38" t="s">
        <v>59</v>
      </c>
      <c r="L23" s="38" t="s">
        <v>59</v>
      </c>
      <c r="M23" s="38" t="s">
        <v>59</v>
      </c>
      <c r="N23" s="52" t="s">
        <v>59</v>
      </c>
      <c r="O23" s="52" t="s">
        <v>59</v>
      </c>
      <c r="P23" s="38" t="s">
        <v>59</v>
      </c>
      <c r="Q23" s="38" t="s">
        <v>59</v>
      </c>
      <c r="R23" s="38" t="s">
        <v>59</v>
      </c>
    </row>
    <row r="24" spans="1:23" s="2" customFormat="1" ht="38.25" x14ac:dyDescent="0.35">
      <c r="A24" s="157" t="s">
        <v>6</v>
      </c>
      <c r="B24" s="157"/>
      <c r="C24" s="88" t="s">
        <v>60</v>
      </c>
      <c r="D24" s="88"/>
      <c r="E24" s="88" t="s">
        <v>60</v>
      </c>
      <c r="F24" s="88"/>
      <c r="G24" s="88" t="s">
        <v>60</v>
      </c>
      <c r="H24" s="88"/>
      <c r="I24" s="38" t="s">
        <v>60</v>
      </c>
      <c r="J24" s="38" t="s">
        <v>136</v>
      </c>
      <c r="K24" s="51" t="s">
        <v>137</v>
      </c>
      <c r="L24" s="51" t="s">
        <v>151</v>
      </c>
      <c r="M24" s="51" t="s">
        <v>151</v>
      </c>
      <c r="N24" s="52" t="s">
        <v>60</v>
      </c>
      <c r="O24" s="52" t="s">
        <v>60</v>
      </c>
      <c r="P24" s="38" t="s">
        <v>60</v>
      </c>
      <c r="Q24" s="38" t="s">
        <v>136</v>
      </c>
      <c r="R24" s="51" t="s">
        <v>137</v>
      </c>
    </row>
    <row r="25" spans="1:23" s="2" customFormat="1" x14ac:dyDescent="0.35">
      <c r="A25" s="167" t="s">
        <v>7</v>
      </c>
      <c r="B25" s="168"/>
      <c r="C25" s="164" t="s">
        <v>68</v>
      </c>
      <c r="D25" s="165"/>
      <c r="E25" s="95" t="s">
        <v>68</v>
      </c>
      <c r="F25" s="96"/>
      <c r="G25" s="164" t="s">
        <v>87</v>
      </c>
      <c r="H25" s="165"/>
      <c r="I25" s="78" t="s">
        <v>87</v>
      </c>
      <c r="J25" s="48" t="s">
        <v>88</v>
      </c>
      <c r="K25" s="17" t="s">
        <v>89</v>
      </c>
      <c r="L25" s="70" t="s">
        <v>135</v>
      </c>
      <c r="M25" s="70" t="s">
        <v>135</v>
      </c>
      <c r="N25" s="71" t="s">
        <v>68</v>
      </c>
      <c r="O25" s="71" t="s">
        <v>87</v>
      </c>
      <c r="P25" s="50" t="s">
        <v>87</v>
      </c>
      <c r="Q25" s="50" t="s">
        <v>88</v>
      </c>
      <c r="R25" s="72" t="s">
        <v>89</v>
      </c>
    </row>
    <row r="26" spans="1:23" s="2" customFormat="1" x14ac:dyDescent="0.35">
      <c r="A26" s="106" t="s">
        <v>8</v>
      </c>
      <c r="B26" s="107"/>
      <c r="C26" s="89" t="s">
        <v>58</v>
      </c>
      <c r="D26" s="90"/>
      <c r="E26" s="89" t="s">
        <v>58</v>
      </c>
      <c r="F26" s="90"/>
      <c r="G26" s="89" t="s">
        <v>58</v>
      </c>
      <c r="H26" s="90"/>
      <c r="I26" s="79" t="s">
        <v>58</v>
      </c>
      <c r="J26" s="56" t="s">
        <v>58</v>
      </c>
      <c r="K26" s="57" t="s">
        <v>128</v>
      </c>
      <c r="L26" s="58" t="s">
        <v>128</v>
      </c>
      <c r="M26" s="58" t="s">
        <v>128</v>
      </c>
      <c r="N26" s="56" t="s">
        <v>58</v>
      </c>
      <c r="O26" s="56" t="s">
        <v>58</v>
      </c>
      <c r="P26" s="56" t="s">
        <v>58</v>
      </c>
      <c r="Q26" s="56" t="s">
        <v>58</v>
      </c>
      <c r="R26" s="57" t="s">
        <v>128</v>
      </c>
    </row>
    <row r="27" spans="1:23" s="2" customFormat="1" x14ac:dyDescent="0.35">
      <c r="A27" s="106" t="s">
        <v>9</v>
      </c>
      <c r="B27" s="107"/>
      <c r="C27" s="91" t="s">
        <v>56</v>
      </c>
      <c r="D27" s="92"/>
      <c r="E27" s="91" t="s">
        <v>56</v>
      </c>
      <c r="F27" s="92"/>
      <c r="G27" s="91" t="s">
        <v>56</v>
      </c>
      <c r="H27" s="92"/>
      <c r="I27" s="80" t="s">
        <v>162</v>
      </c>
      <c r="J27" s="14" t="s">
        <v>90</v>
      </c>
      <c r="K27" s="53" t="s">
        <v>91</v>
      </c>
      <c r="L27" s="53" t="s">
        <v>91</v>
      </c>
      <c r="M27" s="53" t="s">
        <v>91</v>
      </c>
      <c r="N27" s="54" t="s">
        <v>56</v>
      </c>
      <c r="O27" s="54" t="s">
        <v>56</v>
      </c>
      <c r="P27" s="81" t="s">
        <v>162</v>
      </c>
      <c r="Q27" s="14" t="s">
        <v>90</v>
      </c>
      <c r="R27" s="55" t="s">
        <v>91</v>
      </c>
    </row>
    <row r="28" spans="1:23" s="59" customFormat="1" x14ac:dyDescent="0.2">
      <c r="A28" s="106" t="s">
        <v>10</v>
      </c>
      <c r="B28" s="107"/>
      <c r="C28" s="93" t="s">
        <v>57</v>
      </c>
      <c r="D28" s="94"/>
      <c r="E28" s="93" t="s">
        <v>57</v>
      </c>
      <c r="F28" s="94"/>
      <c r="G28" s="93" t="s">
        <v>57</v>
      </c>
      <c r="H28" s="94"/>
      <c r="I28" s="80" t="s">
        <v>92</v>
      </c>
      <c r="J28" s="14" t="s">
        <v>92</v>
      </c>
      <c r="K28" s="53" t="s">
        <v>93</v>
      </c>
      <c r="L28" s="53" t="s">
        <v>93</v>
      </c>
      <c r="M28" s="53" t="s">
        <v>93</v>
      </c>
      <c r="N28" s="54" t="s">
        <v>57</v>
      </c>
      <c r="O28" s="54" t="s">
        <v>57</v>
      </c>
      <c r="P28" s="81" t="s">
        <v>92</v>
      </c>
      <c r="Q28" s="14" t="s">
        <v>92</v>
      </c>
      <c r="R28" s="55" t="s">
        <v>93</v>
      </c>
    </row>
    <row r="29" spans="1:23" s="59" customFormat="1" x14ac:dyDescent="0.2">
      <c r="A29" s="120" t="s">
        <v>42</v>
      </c>
      <c r="B29" s="121"/>
      <c r="C29" s="20" t="s">
        <v>104</v>
      </c>
      <c r="D29" s="20" t="s">
        <v>94</v>
      </c>
      <c r="E29" s="20" t="s">
        <v>104</v>
      </c>
      <c r="F29" s="20" t="s">
        <v>94</v>
      </c>
      <c r="G29" s="20" t="s">
        <v>104</v>
      </c>
      <c r="H29" s="20" t="s">
        <v>94</v>
      </c>
      <c r="I29" s="20" t="s">
        <v>94</v>
      </c>
      <c r="J29" s="20" t="s">
        <v>94</v>
      </c>
      <c r="K29" s="20" t="s">
        <v>94</v>
      </c>
      <c r="L29" s="20" t="s">
        <v>94</v>
      </c>
      <c r="M29" s="20" t="s">
        <v>94</v>
      </c>
      <c r="N29" s="20" t="s">
        <v>94</v>
      </c>
      <c r="O29" s="20" t="s">
        <v>94</v>
      </c>
      <c r="P29" s="20" t="s">
        <v>94</v>
      </c>
      <c r="Q29" s="20" t="s">
        <v>94</v>
      </c>
      <c r="R29" s="20" t="s">
        <v>94</v>
      </c>
    </row>
    <row r="30" spans="1:23" s="2" customFormat="1" ht="25.5" x14ac:dyDescent="0.35">
      <c r="A30" s="108" t="s">
        <v>11</v>
      </c>
      <c r="B30" s="109"/>
      <c r="C30" s="84" t="s">
        <v>129</v>
      </c>
      <c r="D30" s="85"/>
      <c r="E30" s="84" t="s">
        <v>129</v>
      </c>
      <c r="F30" s="85"/>
      <c r="G30" s="84" t="s">
        <v>129</v>
      </c>
      <c r="H30" s="85"/>
      <c r="I30" s="74" t="s">
        <v>172</v>
      </c>
      <c r="J30" s="13" t="s">
        <v>143</v>
      </c>
      <c r="K30" s="41" t="s">
        <v>134</v>
      </c>
      <c r="L30" s="41" t="s">
        <v>144</v>
      </c>
      <c r="M30" s="41" t="s">
        <v>144</v>
      </c>
      <c r="N30" s="42" t="s">
        <v>129</v>
      </c>
      <c r="O30" s="42" t="s">
        <v>129</v>
      </c>
      <c r="P30" s="74" t="s">
        <v>172</v>
      </c>
      <c r="Q30" s="13" t="s">
        <v>131</v>
      </c>
      <c r="R30" s="41" t="s">
        <v>134</v>
      </c>
    </row>
    <row r="31" spans="1:23" s="2" customFormat="1" ht="25.5" customHeight="1" x14ac:dyDescent="0.35">
      <c r="A31" s="106" t="s">
        <v>12</v>
      </c>
      <c r="B31" s="107"/>
      <c r="C31" s="84" t="s">
        <v>130</v>
      </c>
      <c r="D31" s="85"/>
      <c r="E31" s="84" t="s">
        <v>130</v>
      </c>
      <c r="F31" s="85"/>
      <c r="G31" s="84" t="s">
        <v>130</v>
      </c>
      <c r="H31" s="85"/>
      <c r="I31" s="74" t="s">
        <v>173</v>
      </c>
      <c r="J31" s="13" t="s">
        <v>132</v>
      </c>
      <c r="K31" s="13" t="s">
        <v>133</v>
      </c>
      <c r="L31" s="13" t="s">
        <v>145</v>
      </c>
      <c r="M31" s="13" t="s">
        <v>145</v>
      </c>
      <c r="N31" s="22" t="s">
        <v>130</v>
      </c>
      <c r="O31" s="22" t="s">
        <v>130</v>
      </c>
      <c r="P31" s="74" t="s">
        <v>173</v>
      </c>
      <c r="Q31" s="13" t="s">
        <v>132</v>
      </c>
      <c r="R31" s="13" t="s">
        <v>133</v>
      </c>
    </row>
    <row r="32" spans="1:23" s="2" customFormat="1" ht="27.75" customHeight="1" x14ac:dyDescent="0.35">
      <c r="A32" s="108" t="s">
        <v>13</v>
      </c>
      <c r="B32" s="109"/>
      <c r="C32" s="84" t="s">
        <v>140</v>
      </c>
      <c r="D32" s="85"/>
      <c r="E32" s="84" t="s">
        <v>140</v>
      </c>
      <c r="F32" s="85"/>
      <c r="G32" s="84" t="s">
        <v>140</v>
      </c>
      <c r="H32" s="85"/>
      <c r="I32" s="74" t="s">
        <v>142</v>
      </c>
      <c r="J32" s="13" t="s">
        <v>142</v>
      </c>
      <c r="K32" s="13" t="s">
        <v>153</v>
      </c>
      <c r="L32" s="13" t="s">
        <v>146</v>
      </c>
      <c r="M32" s="13" t="s">
        <v>146</v>
      </c>
      <c r="N32" s="22" t="s">
        <v>140</v>
      </c>
      <c r="O32" s="22" t="s">
        <v>140</v>
      </c>
      <c r="P32" s="74" t="s">
        <v>142</v>
      </c>
      <c r="Q32" s="22" t="s">
        <v>142</v>
      </c>
      <c r="R32" s="13" t="s">
        <v>153</v>
      </c>
    </row>
    <row r="33" spans="1:18" s="2" customFormat="1" x14ac:dyDescent="0.35">
      <c r="A33" s="106" t="s">
        <v>14</v>
      </c>
      <c r="B33" s="107"/>
      <c r="C33" s="95" t="s">
        <v>141</v>
      </c>
      <c r="D33" s="96"/>
      <c r="E33" s="95" t="s">
        <v>141</v>
      </c>
      <c r="F33" s="96"/>
      <c r="G33" s="95" t="s">
        <v>141</v>
      </c>
      <c r="H33" s="96"/>
      <c r="I33" s="73" t="s">
        <v>174</v>
      </c>
      <c r="J33" s="13" t="s">
        <v>141</v>
      </c>
      <c r="K33" s="13" t="s">
        <v>141</v>
      </c>
      <c r="L33" s="13" t="s">
        <v>148</v>
      </c>
      <c r="M33" s="13" t="s">
        <v>148</v>
      </c>
      <c r="N33" s="13" t="s">
        <v>141</v>
      </c>
      <c r="O33" s="13" t="s">
        <v>141</v>
      </c>
      <c r="P33" s="13" t="s">
        <v>141</v>
      </c>
      <c r="Q33" s="13" t="s">
        <v>141</v>
      </c>
      <c r="R33" s="13" t="s">
        <v>141</v>
      </c>
    </row>
    <row r="34" spans="1:18" x14ac:dyDescent="0.35">
      <c r="A34" s="173" t="s">
        <v>15</v>
      </c>
      <c r="B34" s="174"/>
      <c r="C34" s="174"/>
      <c r="D34" s="174"/>
      <c r="E34" s="174"/>
      <c r="F34" s="174"/>
      <c r="G34" s="174"/>
      <c r="H34" s="174"/>
      <c r="I34" s="174"/>
      <c r="J34" s="174"/>
      <c r="K34" s="174"/>
      <c r="L34" s="174"/>
      <c r="M34" s="174"/>
      <c r="N34" s="174"/>
      <c r="O34" s="174"/>
      <c r="P34" s="174"/>
      <c r="Q34" s="174"/>
      <c r="R34" s="174"/>
    </row>
    <row r="35" spans="1:18" ht="14.25" customHeight="1" x14ac:dyDescent="0.35">
      <c r="A35" s="142" t="s">
        <v>139</v>
      </c>
      <c r="B35" s="143"/>
      <c r="C35" s="87" t="s">
        <v>66</v>
      </c>
      <c r="D35" s="87"/>
      <c r="E35" s="99" t="s">
        <v>138</v>
      </c>
      <c r="F35" s="99"/>
      <c r="G35" s="99" t="s">
        <v>138</v>
      </c>
      <c r="H35" s="99"/>
      <c r="I35" s="21" t="s">
        <v>138</v>
      </c>
      <c r="J35" s="21" t="s">
        <v>138</v>
      </c>
      <c r="K35" s="21" t="s">
        <v>138</v>
      </c>
      <c r="L35" s="21" t="s">
        <v>138</v>
      </c>
      <c r="M35" s="21" t="s">
        <v>138</v>
      </c>
      <c r="N35" s="21" t="s">
        <v>138</v>
      </c>
      <c r="O35" s="21" t="s">
        <v>138</v>
      </c>
      <c r="P35" s="21" t="s">
        <v>138</v>
      </c>
      <c r="Q35" s="21" t="s">
        <v>138</v>
      </c>
      <c r="R35" s="21" t="s">
        <v>138</v>
      </c>
    </row>
    <row r="36" spans="1:18" x14ac:dyDescent="0.35">
      <c r="A36" s="140" t="s">
        <v>16</v>
      </c>
      <c r="B36" s="141"/>
      <c r="C36" s="162"/>
      <c r="D36" s="163"/>
      <c r="E36" s="77"/>
      <c r="F36" s="77"/>
      <c r="G36" s="146"/>
      <c r="H36" s="147"/>
      <c r="I36" s="147"/>
      <c r="J36" s="147"/>
      <c r="K36" s="148"/>
      <c r="L36" s="64"/>
      <c r="M36" s="64"/>
      <c r="N36" s="65"/>
      <c r="O36" s="65"/>
      <c r="P36" s="65"/>
      <c r="Q36" s="144"/>
      <c r="R36" s="145"/>
    </row>
    <row r="37" spans="1:18" s="2" customFormat="1" x14ac:dyDescent="0.35">
      <c r="A37" s="106" t="s">
        <v>17</v>
      </c>
      <c r="B37" s="107"/>
      <c r="C37" s="20">
        <v>195.4</v>
      </c>
      <c r="D37" s="20">
        <v>195.4</v>
      </c>
      <c r="E37" s="20">
        <v>195.4</v>
      </c>
      <c r="F37" s="20">
        <v>195.4</v>
      </c>
      <c r="G37" s="20">
        <v>195.4</v>
      </c>
      <c r="H37" s="20">
        <v>195.4</v>
      </c>
      <c r="I37" s="20">
        <v>195.4</v>
      </c>
      <c r="J37" s="20">
        <v>195.3</v>
      </c>
      <c r="K37" s="20">
        <v>195.3</v>
      </c>
      <c r="L37" s="20">
        <v>195.6</v>
      </c>
      <c r="M37" s="20">
        <v>195.6</v>
      </c>
      <c r="N37" s="22">
        <v>195.8</v>
      </c>
      <c r="O37" s="22">
        <v>195.8</v>
      </c>
      <c r="P37" s="22">
        <v>195.4</v>
      </c>
      <c r="Q37" s="22">
        <v>195.8</v>
      </c>
      <c r="R37" s="22">
        <v>195.8</v>
      </c>
    </row>
    <row r="38" spans="1:18" s="2" customFormat="1" x14ac:dyDescent="0.35">
      <c r="A38" s="106" t="s">
        <v>18</v>
      </c>
      <c r="B38" s="107"/>
      <c r="C38" s="23">
        <v>114.2</v>
      </c>
      <c r="D38" s="23">
        <v>114.2</v>
      </c>
      <c r="E38" s="23">
        <v>114.2</v>
      </c>
      <c r="F38" s="23">
        <v>114.2</v>
      </c>
      <c r="G38" s="23">
        <v>114.2</v>
      </c>
      <c r="H38" s="23">
        <v>114.2</v>
      </c>
      <c r="I38" s="23">
        <v>114.2</v>
      </c>
      <c r="J38" s="23">
        <v>114.2</v>
      </c>
      <c r="K38" s="23">
        <v>114.2</v>
      </c>
      <c r="L38" s="23">
        <v>114.2</v>
      </c>
      <c r="M38" s="23">
        <v>114.2</v>
      </c>
      <c r="N38" s="22">
        <v>114.3</v>
      </c>
      <c r="O38" s="22">
        <v>114.3</v>
      </c>
      <c r="P38" s="22">
        <v>114.3</v>
      </c>
      <c r="Q38" s="22">
        <v>114.3</v>
      </c>
      <c r="R38" s="22">
        <v>114.3</v>
      </c>
    </row>
    <row r="39" spans="1:18" s="2" customFormat="1" x14ac:dyDescent="0.35">
      <c r="A39" s="106" t="s">
        <v>55</v>
      </c>
      <c r="B39" s="107"/>
      <c r="C39" s="23">
        <v>84.4</v>
      </c>
      <c r="D39" s="23">
        <v>84.4</v>
      </c>
      <c r="E39" s="23">
        <v>84.4</v>
      </c>
      <c r="F39" s="23">
        <v>84.4</v>
      </c>
      <c r="G39" s="23">
        <v>84.4</v>
      </c>
      <c r="H39" s="23">
        <v>84.4</v>
      </c>
      <c r="I39" s="23">
        <v>84.4</v>
      </c>
      <c r="J39" s="23">
        <v>84.4</v>
      </c>
      <c r="K39" s="23">
        <v>84.4</v>
      </c>
      <c r="L39" s="23">
        <v>84.4</v>
      </c>
      <c r="M39" s="23">
        <v>84.4</v>
      </c>
      <c r="N39" s="23">
        <v>84.4</v>
      </c>
      <c r="O39" s="23">
        <v>84.4</v>
      </c>
      <c r="P39" s="23">
        <v>84.8</v>
      </c>
      <c r="Q39" s="23">
        <v>84.4</v>
      </c>
      <c r="R39" s="23">
        <v>84.4</v>
      </c>
    </row>
    <row r="40" spans="1:18" s="2" customFormat="1" x14ac:dyDescent="0.35">
      <c r="A40" s="106" t="s">
        <v>54</v>
      </c>
      <c r="B40" s="107"/>
      <c r="C40" s="23">
        <v>77.400000000000006</v>
      </c>
      <c r="D40" s="23">
        <v>77.400000000000006</v>
      </c>
      <c r="E40" s="23">
        <v>77.400000000000006</v>
      </c>
      <c r="F40" s="23">
        <v>77.400000000000006</v>
      </c>
      <c r="G40" s="23">
        <v>77.400000000000006</v>
      </c>
      <c r="H40" s="23">
        <v>77.400000000000006</v>
      </c>
      <c r="I40" s="23">
        <v>77.400000000000006</v>
      </c>
      <c r="J40" s="23">
        <v>77.400000000000006</v>
      </c>
      <c r="K40" s="23">
        <v>77.400000000000006</v>
      </c>
      <c r="L40" s="23">
        <v>78.7</v>
      </c>
      <c r="M40" s="23">
        <v>78.7</v>
      </c>
      <c r="N40" s="23">
        <v>77.400000000000006</v>
      </c>
      <c r="O40" s="23">
        <v>77.400000000000006</v>
      </c>
      <c r="P40" s="23">
        <v>77.400000000000006</v>
      </c>
      <c r="Q40" s="23">
        <v>77.400000000000006</v>
      </c>
      <c r="R40" s="23">
        <v>77.400000000000006</v>
      </c>
    </row>
    <row r="41" spans="1:18" s="2" customFormat="1" x14ac:dyDescent="0.35">
      <c r="A41" s="106" t="s">
        <v>19</v>
      </c>
      <c r="B41" s="107"/>
      <c r="C41" s="23">
        <v>54.2</v>
      </c>
      <c r="D41" s="23">
        <v>54.2</v>
      </c>
      <c r="E41" s="23">
        <v>54.2</v>
      </c>
      <c r="F41" s="23">
        <v>54.2</v>
      </c>
      <c r="G41" s="23">
        <v>54.2</v>
      </c>
      <c r="H41" s="23">
        <v>54.2</v>
      </c>
      <c r="I41" s="23">
        <v>54.4</v>
      </c>
      <c r="J41" s="23">
        <v>54.3</v>
      </c>
      <c r="K41" s="24">
        <v>52.2</v>
      </c>
      <c r="L41" s="24">
        <v>54.3</v>
      </c>
      <c r="M41" s="24">
        <v>54.3</v>
      </c>
      <c r="N41" s="25">
        <v>55.4</v>
      </c>
      <c r="O41" s="25">
        <v>55.4</v>
      </c>
      <c r="P41" s="25">
        <v>54.8</v>
      </c>
      <c r="Q41" s="25">
        <v>55.6</v>
      </c>
      <c r="R41" s="25">
        <v>55.4</v>
      </c>
    </row>
    <row r="42" spans="1:18" s="2" customFormat="1" x14ac:dyDescent="0.35">
      <c r="A42" s="106" t="s">
        <v>20</v>
      </c>
      <c r="B42" s="107"/>
      <c r="C42" s="60">
        <v>67.3</v>
      </c>
      <c r="D42" s="60">
        <v>67.3</v>
      </c>
      <c r="E42" s="60">
        <v>67.3</v>
      </c>
      <c r="F42" s="60">
        <v>67.3</v>
      </c>
      <c r="G42" s="60">
        <v>67.3</v>
      </c>
      <c r="H42" s="60">
        <v>67.3</v>
      </c>
      <c r="I42" s="60">
        <v>67</v>
      </c>
      <c r="J42" s="60">
        <v>67</v>
      </c>
      <c r="K42" s="24">
        <v>66.5</v>
      </c>
      <c r="L42" s="24">
        <v>66.5</v>
      </c>
      <c r="M42" s="24">
        <v>66.5</v>
      </c>
      <c r="N42" s="25">
        <v>67.599999999999994</v>
      </c>
      <c r="O42" s="25">
        <v>67.599999999999994</v>
      </c>
      <c r="P42" s="60">
        <v>67</v>
      </c>
      <c r="Q42" s="25">
        <v>67.3</v>
      </c>
      <c r="R42" s="25">
        <v>66.900000000000006</v>
      </c>
    </row>
    <row r="43" spans="1:18" s="2" customFormat="1" x14ac:dyDescent="0.35">
      <c r="A43" s="106" t="s">
        <v>21</v>
      </c>
      <c r="B43" s="107"/>
      <c r="C43" s="23">
        <v>66.7</v>
      </c>
      <c r="D43" s="23">
        <v>66.7</v>
      </c>
      <c r="E43" s="23">
        <v>66.7</v>
      </c>
      <c r="F43" s="23">
        <v>66.7</v>
      </c>
      <c r="G43" s="23">
        <v>66.7</v>
      </c>
      <c r="H43" s="23">
        <v>66.7</v>
      </c>
      <c r="I43" s="23">
        <v>65.599999999999994</v>
      </c>
      <c r="J43" s="23">
        <v>65.599999999999994</v>
      </c>
      <c r="K43" s="24">
        <v>65.2</v>
      </c>
      <c r="L43" s="24">
        <v>65.2</v>
      </c>
      <c r="M43" s="24">
        <v>65.2</v>
      </c>
      <c r="N43" s="25">
        <v>66.8</v>
      </c>
      <c r="O43" s="25">
        <v>66.8</v>
      </c>
      <c r="P43" s="25">
        <v>65.599999999999994</v>
      </c>
      <c r="Q43" s="25">
        <v>65.8</v>
      </c>
      <c r="R43" s="25">
        <v>65.3</v>
      </c>
    </row>
    <row r="44" spans="1:18" s="2" customFormat="1" x14ac:dyDescent="0.35">
      <c r="A44" s="106" t="s">
        <v>22</v>
      </c>
      <c r="B44" s="107"/>
      <c r="C44" s="97">
        <v>0.22</v>
      </c>
      <c r="D44" s="98"/>
      <c r="E44" s="97">
        <v>0.22</v>
      </c>
      <c r="F44" s="98"/>
      <c r="G44" s="86">
        <v>0.22</v>
      </c>
      <c r="H44" s="86"/>
      <c r="I44" s="20">
        <v>0.23</v>
      </c>
      <c r="J44" s="61">
        <v>0.23</v>
      </c>
      <c r="K44" s="20">
        <v>0.23</v>
      </c>
      <c r="L44" s="20">
        <v>0.31</v>
      </c>
      <c r="M44" s="20">
        <v>0.32</v>
      </c>
      <c r="N44" s="22">
        <v>0.26</v>
      </c>
      <c r="O44" s="22">
        <v>0.26</v>
      </c>
      <c r="P44" s="22">
        <v>0.26</v>
      </c>
      <c r="Q44" s="22">
        <v>0.27</v>
      </c>
      <c r="R44" s="22">
        <v>0.27</v>
      </c>
    </row>
    <row r="45" spans="1:18" s="2" customFormat="1" x14ac:dyDescent="0.35">
      <c r="A45" s="120" t="s">
        <v>35</v>
      </c>
      <c r="B45" s="121"/>
      <c r="C45" s="23" t="s">
        <v>78</v>
      </c>
      <c r="D45" s="23" t="s">
        <v>78</v>
      </c>
      <c r="E45" s="23" t="s">
        <v>78</v>
      </c>
      <c r="F45" s="23" t="s">
        <v>78</v>
      </c>
      <c r="G45" s="23" t="s">
        <v>78</v>
      </c>
      <c r="H45" s="23" t="s">
        <v>78</v>
      </c>
      <c r="I45" s="23" t="s">
        <v>168</v>
      </c>
      <c r="J45" s="23" t="s">
        <v>82</v>
      </c>
      <c r="K45" s="20" t="s">
        <v>83</v>
      </c>
      <c r="L45" s="20" t="s">
        <v>147</v>
      </c>
      <c r="M45" s="20" t="s">
        <v>147</v>
      </c>
      <c r="N45" s="22" t="s">
        <v>84</v>
      </c>
      <c r="O45" s="22" t="s">
        <v>84</v>
      </c>
      <c r="P45" s="23" t="s">
        <v>168</v>
      </c>
      <c r="Q45" s="22" t="s">
        <v>86</v>
      </c>
      <c r="R45" s="22" t="s">
        <v>85</v>
      </c>
    </row>
    <row r="46" spans="1:18" s="2" customFormat="1" x14ac:dyDescent="0.35">
      <c r="A46" s="106" t="s">
        <v>36</v>
      </c>
      <c r="B46" s="107"/>
      <c r="C46" s="84">
        <v>10.6</v>
      </c>
      <c r="D46" s="85"/>
      <c r="E46" s="84">
        <v>10.6</v>
      </c>
      <c r="F46" s="85"/>
      <c r="G46" s="84">
        <v>10.6</v>
      </c>
      <c r="H46" s="85"/>
      <c r="I46" s="74">
        <v>10.7</v>
      </c>
      <c r="J46" s="13">
        <v>10.7</v>
      </c>
      <c r="K46" s="20">
        <v>10.5</v>
      </c>
      <c r="L46" s="20">
        <v>10.5</v>
      </c>
      <c r="M46" s="20">
        <v>11.5</v>
      </c>
      <c r="N46" s="22">
        <v>12.1</v>
      </c>
      <c r="O46" s="22">
        <v>12.1</v>
      </c>
      <c r="P46" s="22">
        <v>10.7</v>
      </c>
      <c r="Q46" s="22">
        <v>12.3</v>
      </c>
      <c r="R46" s="22">
        <v>11.9</v>
      </c>
    </row>
    <row r="47" spans="1:18" s="2" customFormat="1" x14ac:dyDescent="0.35">
      <c r="A47" s="108" t="s">
        <v>39</v>
      </c>
      <c r="B47" s="109"/>
      <c r="C47" s="86">
        <v>2.9</v>
      </c>
      <c r="D47" s="86"/>
      <c r="E47" s="86">
        <v>2.9</v>
      </c>
      <c r="F47" s="86"/>
      <c r="G47" s="86">
        <v>2.9</v>
      </c>
      <c r="H47" s="86"/>
      <c r="I47" s="75">
        <v>2.9</v>
      </c>
      <c r="J47" s="20">
        <v>2.9</v>
      </c>
      <c r="K47" s="20">
        <v>2.9</v>
      </c>
      <c r="L47" s="20">
        <v>2.9</v>
      </c>
      <c r="M47" s="20">
        <v>2.9</v>
      </c>
      <c r="N47" s="20">
        <v>2.9</v>
      </c>
      <c r="O47" s="20">
        <v>2.9</v>
      </c>
      <c r="P47" s="20">
        <v>2.9</v>
      </c>
      <c r="Q47" s="20">
        <v>2.9</v>
      </c>
      <c r="R47" s="20">
        <v>2.9</v>
      </c>
    </row>
    <row r="48" spans="1:18" s="2" customFormat="1" x14ac:dyDescent="0.35">
      <c r="A48" s="106" t="s">
        <v>40</v>
      </c>
      <c r="B48" s="107"/>
      <c r="C48" s="87">
        <v>14.3</v>
      </c>
      <c r="D48" s="87"/>
      <c r="E48" s="87">
        <v>14.3</v>
      </c>
      <c r="F48" s="87"/>
      <c r="G48" s="87">
        <v>14.3</v>
      </c>
      <c r="H48" s="87"/>
      <c r="I48" s="13">
        <v>12.9</v>
      </c>
      <c r="J48" s="66">
        <v>12.9</v>
      </c>
      <c r="K48" s="66">
        <v>12.9</v>
      </c>
      <c r="L48" s="62">
        <v>11.5</v>
      </c>
      <c r="M48" s="62">
        <v>12.9</v>
      </c>
      <c r="N48" s="22" t="s">
        <v>149</v>
      </c>
      <c r="O48" s="22" t="s">
        <v>149</v>
      </c>
      <c r="P48" s="22" t="s">
        <v>150</v>
      </c>
      <c r="Q48" s="22" t="s">
        <v>150</v>
      </c>
      <c r="R48" s="22" t="s">
        <v>150</v>
      </c>
    </row>
    <row r="49" spans="1:18" s="2" customFormat="1" x14ac:dyDescent="0.35">
      <c r="A49" s="106" t="s">
        <v>23</v>
      </c>
      <c r="B49" s="107"/>
      <c r="C49" s="20">
        <v>4630</v>
      </c>
      <c r="D49" s="20">
        <v>4802</v>
      </c>
      <c r="E49" s="20">
        <v>4799</v>
      </c>
      <c r="F49" s="20">
        <v>4971</v>
      </c>
      <c r="G49" s="20">
        <v>4802</v>
      </c>
      <c r="H49" s="20">
        <v>4976</v>
      </c>
      <c r="I49" s="20">
        <v>5057</v>
      </c>
      <c r="J49" s="20">
        <v>5062</v>
      </c>
      <c r="K49" s="20">
        <v>5082</v>
      </c>
      <c r="L49" s="20">
        <v>5090</v>
      </c>
      <c r="M49" s="20">
        <v>4925</v>
      </c>
      <c r="N49" s="22">
        <v>5090</v>
      </c>
      <c r="O49" s="22">
        <v>5093</v>
      </c>
      <c r="P49" s="22">
        <v>5146</v>
      </c>
      <c r="Q49" s="22">
        <v>5185</v>
      </c>
      <c r="R49" s="22">
        <v>5192</v>
      </c>
    </row>
    <row r="50" spans="1:18" s="2" customFormat="1" x14ac:dyDescent="0.35">
      <c r="A50" s="106" t="s">
        <v>24</v>
      </c>
      <c r="B50" s="107"/>
      <c r="C50" s="20">
        <v>6162</v>
      </c>
      <c r="D50" s="20">
        <v>6162</v>
      </c>
      <c r="E50" s="20">
        <v>6349</v>
      </c>
      <c r="F50" s="20">
        <v>6349</v>
      </c>
      <c r="G50" s="20">
        <v>6349</v>
      </c>
      <c r="H50" s="20">
        <v>6349</v>
      </c>
      <c r="I50" s="20">
        <v>6283</v>
      </c>
      <c r="J50" s="20">
        <v>6349</v>
      </c>
      <c r="K50" s="20">
        <v>6327</v>
      </c>
      <c r="L50" s="20">
        <v>5975</v>
      </c>
      <c r="M50" s="20">
        <v>5445</v>
      </c>
      <c r="N50" s="22">
        <v>6360</v>
      </c>
      <c r="O50" s="22">
        <v>6360</v>
      </c>
      <c r="P50" s="22">
        <v>6338</v>
      </c>
      <c r="Q50" s="22">
        <v>6349</v>
      </c>
      <c r="R50" s="22">
        <v>6349</v>
      </c>
    </row>
    <row r="51" spans="1:18" s="2" customFormat="1" x14ac:dyDescent="0.35">
      <c r="A51" s="124" t="s">
        <v>25</v>
      </c>
      <c r="B51" s="166"/>
      <c r="C51" s="23">
        <f t="shared" ref="C51:R51" si="0">C50-C49</f>
        <v>1532</v>
      </c>
      <c r="D51" s="23">
        <f t="shared" si="0"/>
        <v>1360</v>
      </c>
      <c r="E51" s="23">
        <v>1550</v>
      </c>
      <c r="F51" s="23">
        <v>1378</v>
      </c>
      <c r="G51" s="23">
        <f t="shared" si="0"/>
        <v>1547</v>
      </c>
      <c r="H51" s="23">
        <f t="shared" si="0"/>
        <v>1373</v>
      </c>
      <c r="I51" s="23">
        <v>1226</v>
      </c>
      <c r="J51" s="23">
        <f t="shared" si="0"/>
        <v>1287</v>
      </c>
      <c r="K51" s="23">
        <f t="shared" si="0"/>
        <v>1245</v>
      </c>
      <c r="L51" s="23">
        <f>L50-L49</f>
        <v>885</v>
      </c>
      <c r="M51" s="23">
        <f>M50-M49</f>
        <v>520</v>
      </c>
      <c r="N51" s="23">
        <f t="shared" si="0"/>
        <v>1270</v>
      </c>
      <c r="O51" s="23">
        <f t="shared" si="0"/>
        <v>1267</v>
      </c>
      <c r="P51" s="23">
        <v>1193</v>
      </c>
      <c r="Q51" s="23">
        <f t="shared" si="0"/>
        <v>1164</v>
      </c>
      <c r="R51" s="23">
        <f t="shared" si="0"/>
        <v>1157</v>
      </c>
    </row>
    <row r="52" spans="1:18" x14ac:dyDescent="0.35">
      <c r="A52" s="156" t="s">
        <v>26</v>
      </c>
      <c r="B52" s="156"/>
      <c r="C52" s="26"/>
      <c r="D52" s="26"/>
      <c r="E52" s="26"/>
      <c r="F52" s="26"/>
      <c r="G52" s="26"/>
      <c r="H52" s="27"/>
      <c r="I52" s="27"/>
      <c r="J52" s="27"/>
      <c r="K52" s="28"/>
      <c r="L52" s="27"/>
      <c r="M52" s="27"/>
      <c r="N52" s="29"/>
      <c r="O52" s="29"/>
      <c r="P52" s="29"/>
      <c r="Q52" s="158"/>
      <c r="R52" s="159"/>
    </row>
    <row r="53" spans="1:18" s="2" customFormat="1" x14ac:dyDescent="0.35">
      <c r="A53" s="157" t="s">
        <v>27</v>
      </c>
      <c r="B53" s="157"/>
      <c r="C53" s="20">
        <v>142</v>
      </c>
      <c r="D53" s="20">
        <v>142</v>
      </c>
      <c r="E53" s="20">
        <v>143</v>
      </c>
      <c r="F53" s="20">
        <v>143</v>
      </c>
      <c r="G53" s="20">
        <v>155</v>
      </c>
      <c r="H53" s="20">
        <v>155</v>
      </c>
      <c r="I53" s="20">
        <v>155</v>
      </c>
      <c r="J53" s="20">
        <v>161</v>
      </c>
      <c r="K53" s="20">
        <v>161</v>
      </c>
      <c r="L53" s="20">
        <v>180</v>
      </c>
      <c r="M53" s="20">
        <v>190</v>
      </c>
      <c r="N53" s="20">
        <v>136</v>
      </c>
      <c r="O53" s="20">
        <v>149</v>
      </c>
      <c r="P53" s="20">
        <v>155</v>
      </c>
      <c r="Q53" s="20">
        <v>155</v>
      </c>
      <c r="R53" s="20">
        <v>155</v>
      </c>
    </row>
    <row r="54" spans="1:18" s="2" customFormat="1" x14ac:dyDescent="0.35">
      <c r="A54" s="157" t="s">
        <v>28</v>
      </c>
      <c r="B54" s="157"/>
      <c r="C54" s="23">
        <v>4.5</v>
      </c>
      <c r="D54" s="23">
        <v>4.5</v>
      </c>
      <c r="E54" s="23">
        <v>4.4000000000000004</v>
      </c>
      <c r="F54" s="23">
        <v>4.4000000000000004</v>
      </c>
      <c r="G54" s="23">
        <v>3.5</v>
      </c>
      <c r="H54" s="23">
        <v>3.5</v>
      </c>
      <c r="I54" s="23">
        <v>3.1</v>
      </c>
      <c r="J54" s="23">
        <v>2.5</v>
      </c>
      <c r="K54" s="23">
        <v>2.2999999999999998</v>
      </c>
      <c r="L54" s="23">
        <v>2.2000000000000002</v>
      </c>
      <c r="M54" s="23">
        <v>2.1</v>
      </c>
      <c r="N54" s="30">
        <v>4.5</v>
      </c>
      <c r="O54" s="30">
        <v>3.6</v>
      </c>
      <c r="P54" s="30">
        <v>3.1</v>
      </c>
      <c r="Q54" s="30">
        <v>2.6</v>
      </c>
      <c r="R54" s="30">
        <v>2.4</v>
      </c>
    </row>
    <row r="55" spans="1:18" s="2" customFormat="1" x14ac:dyDescent="0.35">
      <c r="A55" s="139" t="s">
        <v>29</v>
      </c>
      <c r="B55" s="139"/>
      <c r="C55" s="23">
        <v>13</v>
      </c>
      <c r="D55" s="23">
        <v>12.9</v>
      </c>
      <c r="E55" s="23">
        <v>13</v>
      </c>
      <c r="F55" s="23">
        <v>12.9</v>
      </c>
      <c r="G55" s="23">
        <v>11.8</v>
      </c>
      <c r="H55" s="23">
        <v>11.7</v>
      </c>
      <c r="I55" s="23">
        <v>11.1</v>
      </c>
      <c r="J55" s="23">
        <v>10.3</v>
      </c>
      <c r="K55" s="23">
        <v>9.9</v>
      </c>
      <c r="L55" s="23">
        <v>9.5</v>
      </c>
      <c r="M55" s="23">
        <v>9.4</v>
      </c>
      <c r="N55" s="30">
        <v>12.9</v>
      </c>
      <c r="O55" s="30">
        <v>11.8</v>
      </c>
      <c r="P55" s="30">
        <v>11.1</v>
      </c>
      <c r="Q55" s="30">
        <v>10.3</v>
      </c>
      <c r="R55" s="30">
        <v>9.9</v>
      </c>
    </row>
    <row r="56" spans="1:18" s="2" customFormat="1" x14ac:dyDescent="0.35">
      <c r="A56" s="139" t="s">
        <v>72</v>
      </c>
      <c r="B56" s="139"/>
      <c r="C56" s="23">
        <v>10.5</v>
      </c>
      <c r="D56" s="23">
        <v>12</v>
      </c>
      <c r="E56" s="23">
        <v>11.5</v>
      </c>
      <c r="F56" s="23">
        <v>13</v>
      </c>
      <c r="G56" s="23">
        <v>10.5</v>
      </c>
      <c r="H56" s="23">
        <v>12</v>
      </c>
      <c r="I56" s="23">
        <v>13</v>
      </c>
      <c r="J56" s="23">
        <v>12</v>
      </c>
      <c r="K56" s="23">
        <v>12</v>
      </c>
      <c r="L56" s="23">
        <v>12</v>
      </c>
      <c r="M56" s="23">
        <v>12</v>
      </c>
      <c r="N56" s="30">
        <v>12</v>
      </c>
      <c r="O56" s="30">
        <v>12</v>
      </c>
      <c r="P56" s="30">
        <v>13</v>
      </c>
      <c r="Q56" s="30">
        <v>12</v>
      </c>
      <c r="R56" s="30">
        <v>12</v>
      </c>
    </row>
    <row r="57" spans="1:18" s="2" customFormat="1" x14ac:dyDescent="0.35">
      <c r="A57" s="139" t="s">
        <v>81</v>
      </c>
      <c r="B57" s="139"/>
      <c r="C57" s="23">
        <v>33</v>
      </c>
      <c r="D57" s="23">
        <v>33</v>
      </c>
      <c r="E57" s="23">
        <v>33</v>
      </c>
      <c r="F57" s="23">
        <v>33</v>
      </c>
      <c r="G57" s="23">
        <v>33</v>
      </c>
      <c r="H57" s="23">
        <v>33</v>
      </c>
      <c r="I57" s="23">
        <v>33</v>
      </c>
      <c r="J57" s="23">
        <v>33</v>
      </c>
      <c r="K57" s="23">
        <v>33</v>
      </c>
      <c r="L57" s="23">
        <v>33</v>
      </c>
      <c r="M57" s="23">
        <v>33</v>
      </c>
      <c r="N57" s="30">
        <v>33</v>
      </c>
      <c r="O57" s="30">
        <v>33</v>
      </c>
      <c r="P57" s="30">
        <v>33</v>
      </c>
      <c r="Q57" s="30">
        <v>33</v>
      </c>
      <c r="R57" s="30">
        <v>33</v>
      </c>
    </row>
    <row r="58" spans="1:18" s="2" customFormat="1" x14ac:dyDescent="0.35">
      <c r="A58" s="152" t="s">
        <v>80</v>
      </c>
      <c r="B58" s="153"/>
      <c r="C58" s="60">
        <v>18</v>
      </c>
      <c r="D58" s="60"/>
      <c r="E58" s="60">
        <v>18</v>
      </c>
      <c r="F58" s="60"/>
      <c r="G58" s="60">
        <v>18</v>
      </c>
      <c r="H58" s="60"/>
      <c r="I58" s="60"/>
      <c r="J58" s="60"/>
      <c r="K58" s="60"/>
      <c r="L58" s="60"/>
      <c r="M58" s="60"/>
      <c r="N58" s="63"/>
      <c r="O58" s="63"/>
      <c r="P58" s="63"/>
      <c r="Q58" s="63"/>
      <c r="R58" s="63"/>
    </row>
    <row r="59" spans="1:18" s="2" customFormat="1" ht="15" customHeight="1" x14ac:dyDescent="0.35">
      <c r="A59" s="139" t="s">
        <v>79</v>
      </c>
      <c r="B59" s="139"/>
      <c r="C59" s="23"/>
      <c r="D59" s="23">
        <v>18</v>
      </c>
      <c r="E59" s="23"/>
      <c r="F59" s="23">
        <v>18</v>
      </c>
      <c r="G59" s="23"/>
      <c r="H59" s="23">
        <v>18</v>
      </c>
      <c r="I59" s="23">
        <v>18</v>
      </c>
      <c r="J59" s="23">
        <v>18</v>
      </c>
      <c r="K59" s="23">
        <v>18</v>
      </c>
      <c r="L59" s="23">
        <v>18</v>
      </c>
      <c r="M59" s="23">
        <v>18</v>
      </c>
      <c r="N59" s="30">
        <v>18</v>
      </c>
      <c r="O59" s="30">
        <v>18</v>
      </c>
      <c r="P59" s="30">
        <v>18</v>
      </c>
      <c r="Q59" s="30">
        <v>18</v>
      </c>
      <c r="R59" s="30">
        <v>18</v>
      </c>
    </row>
    <row r="60" spans="1:18" x14ac:dyDescent="0.35">
      <c r="A60" s="154" t="s">
        <v>30</v>
      </c>
      <c r="B60" s="155"/>
      <c r="C60" s="31"/>
      <c r="D60" s="31"/>
      <c r="E60" s="31"/>
      <c r="F60" s="31"/>
      <c r="G60" s="31"/>
      <c r="H60" s="32"/>
      <c r="I60" s="32"/>
      <c r="J60" s="32"/>
      <c r="K60" s="33"/>
      <c r="L60" s="34"/>
      <c r="M60" s="34"/>
      <c r="N60" s="35"/>
      <c r="O60" s="35"/>
      <c r="P60" s="35"/>
      <c r="Q60" s="160"/>
      <c r="R60" s="161"/>
    </row>
    <row r="61" spans="1:18" s="2" customFormat="1" x14ac:dyDescent="0.35">
      <c r="A61" s="139" t="s">
        <v>64</v>
      </c>
      <c r="B61" s="139"/>
      <c r="C61" s="36"/>
      <c r="D61" s="36"/>
      <c r="E61" s="36"/>
      <c r="F61" s="36"/>
      <c r="G61" s="36"/>
      <c r="H61" s="36"/>
      <c r="I61" s="36"/>
      <c r="J61" s="36"/>
      <c r="K61" s="36"/>
      <c r="L61" s="36"/>
      <c r="M61" s="36"/>
      <c r="N61" s="36"/>
      <c r="O61" s="36"/>
      <c r="P61" s="36"/>
      <c r="Q61" s="36"/>
      <c r="R61" s="36"/>
    </row>
    <row r="62" spans="1:18" s="2" customFormat="1" x14ac:dyDescent="0.35">
      <c r="A62" s="150" t="s">
        <v>41</v>
      </c>
      <c r="B62" s="151"/>
      <c r="C62" s="37">
        <v>274</v>
      </c>
      <c r="D62" s="37">
        <v>318</v>
      </c>
      <c r="E62" s="37">
        <v>251</v>
      </c>
      <c r="F62" s="37">
        <v>294</v>
      </c>
      <c r="G62" s="37">
        <v>252</v>
      </c>
      <c r="H62" s="37">
        <v>295</v>
      </c>
      <c r="I62" s="37">
        <v>293</v>
      </c>
      <c r="J62" s="37">
        <v>292</v>
      </c>
      <c r="K62" s="37">
        <v>266</v>
      </c>
      <c r="L62" s="37">
        <v>276</v>
      </c>
      <c r="M62" s="37">
        <v>269</v>
      </c>
      <c r="N62" s="37">
        <v>277</v>
      </c>
      <c r="O62" s="37">
        <v>272</v>
      </c>
      <c r="P62" s="37">
        <v>279</v>
      </c>
      <c r="Q62" s="37">
        <v>265</v>
      </c>
      <c r="R62" s="37">
        <v>261</v>
      </c>
    </row>
    <row r="63" spans="1:18" s="2" customFormat="1" x14ac:dyDescent="0.35">
      <c r="A63" s="149" t="s">
        <v>31</v>
      </c>
      <c r="B63" s="149"/>
      <c r="C63" s="149"/>
      <c r="D63" s="149"/>
      <c r="E63" s="149"/>
      <c r="F63" s="149"/>
      <c r="G63" s="149"/>
      <c r="H63" s="149"/>
      <c r="I63" s="149"/>
      <c r="J63" s="149"/>
      <c r="K63" s="149"/>
      <c r="L63" s="9"/>
      <c r="M63" s="9"/>
      <c r="N63" s="9"/>
      <c r="O63" s="9"/>
      <c r="P63" s="9"/>
      <c r="Q63" s="9"/>
      <c r="R63" s="9"/>
    </row>
    <row r="64" spans="1:18" ht="21.75" customHeight="1" x14ac:dyDescent="0.35">
      <c r="A64" s="169" t="s">
        <v>70</v>
      </c>
      <c r="B64" s="169"/>
      <c r="C64" s="169"/>
      <c r="D64" s="169"/>
      <c r="E64" s="169"/>
      <c r="F64" s="169"/>
      <c r="G64" s="169"/>
      <c r="H64" s="169"/>
      <c r="I64" s="169"/>
      <c r="J64" s="169"/>
      <c r="K64" s="169"/>
      <c r="L64" s="169"/>
      <c r="M64" s="169"/>
      <c r="N64" s="169"/>
      <c r="O64" s="169"/>
      <c r="P64" s="169"/>
      <c r="Q64" s="169"/>
      <c r="R64" s="169"/>
    </row>
    <row r="65" spans="1:18" x14ac:dyDescent="0.35">
      <c r="C65" s="10"/>
      <c r="D65" s="10"/>
      <c r="E65" s="10"/>
      <c r="F65" s="10"/>
      <c r="G65" s="10"/>
      <c r="H65" s="10"/>
      <c r="I65" s="10"/>
      <c r="J65" s="10"/>
    </row>
    <row r="66" spans="1:18" x14ac:dyDescent="0.35">
      <c r="A66" s="1" t="s">
        <v>158</v>
      </c>
      <c r="B66" s="4"/>
      <c r="C66" s="11"/>
      <c r="D66" s="11"/>
      <c r="E66" s="11"/>
      <c r="F66" s="11"/>
      <c r="G66" s="11"/>
      <c r="H66" s="11"/>
      <c r="I66" s="11"/>
      <c r="J66" s="11"/>
      <c r="K66" s="5"/>
      <c r="L66" s="5"/>
      <c r="M66" s="5"/>
      <c r="N66" s="5"/>
      <c r="O66" s="5"/>
      <c r="P66" s="5"/>
      <c r="Q66" s="5"/>
      <c r="R66" s="5"/>
    </row>
    <row r="67" spans="1:18" x14ac:dyDescent="0.35">
      <c r="A67" s="1" t="s">
        <v>159</v>
      </c>
      <c r="C67" s="10"/>
      <c r="D67" s="10"/>
      <c r="E67" s="10"/>
      <c r="F67" s="10"/>
      <c r="G67" s="10"/>
      <c r="H67" s="10"/>
      <c r="I67" s="10"/>
      <c r="J67" s="10"/>
    </row>
    <row r="68" spans="1:18" x14ac:dyDescent="0.35">
      <c r="C68" s="10"/>
      <c r="D68" s="10"/>
      <c r="E68" s="10"/>
      <c r="F68" s="10"/>
      <c r="G68" s="10"/>
      <c r="H68" s="10"/>
      <c r="I68" s="10"/>
      <c r="J68" s="10"/>
    </row>
    <row r="69" spans="1:18" x14ac:dyDescent="0.35">
      <c r="C69" s="10"/>
      <c r="D69" s="10"/>
      <c r="E69" s="10"/>
      <c r="F69" s="10"/>
      <c r="G69" s="10"/>
      <c r="H69" s="10"/>
      <c r="I69" s="10"/>
      <c r="J69" s="10"/>
    </row>
    <row r="70" spans="1:18" x14ac:dyDescent="0.35">
      <c r="C70" s="10"/>
      <c r="D70" s="10"/>
      <c r="E70" s="10"/>
      <c r="F70" s="10"/>
      <c r="G70" s="10"/>
      <c r="H70" s="10"/>
      <c r="I70" s="10"/>
      <c r="J70" s="10"/>
    </row>
    <row r="137" spans="1:1" x14ac:dyDescent="0.35">
      <c r="A137" s="1" t="s">
        <v>32</v>
      </c>
    </row>
  </sheetData>
  <mergeCells count="140">
    <mergeCell ref="C32:D32"/>
    <mergeCell ref="C33:D33"/>
    <mergeCell ref="A23:B23"/>
    <mergeCell ref="A24:B24"/>
    <mergeCell ref="A25:B25"/>
    <mergeCell ref="A26:B26"/>
    <mergeCell ref="A64:R64"/>
    <mergeCell ref="G20:H20"/>
    <mergeCell ref="G21:H21"/>
    <mergeCell ref="A22:R22"/>
    <mergeCell ref="A34:R34"/>
    <mergeCell ref="G31:H31"/>
    <mergeCell ref="G30:H30"/>
    <mergeCell ref="G24:H24"/>
    <mergeCell ref="C35:D35"/>
    <mergeCell ref="G35:H35"/>
    <mergeCell ref="G32:H32"/>
    <mergeCell ref="G33:H33"/>
    <mergeCell ref="G25:H25"/>
    <mergeCell ref="G26:H26"/>
    <mergeCell ref="G27:H27"/>
    <mergeCell ref="G28:H28"/>
    <mergeCell ref="G23:H23"/>
    <mergeCell ref="C28:D28"/>
    <mergeCell ref="G48:H48"/>
    <mergeCell ref="Q36:R36"/>
    <mergeCell ref="C47:D47"/>
    <mergeCell ref="G47:H47"/>
    <mergeCell ref="G36:K36"/>
    <mergeCell ref="A63:K63"/>
    <mergeCell ref="A61:B61"/>
    <mergeCell ref="A62:B62"/>
    <mergeCell ref="A56:B56"/>
    <mergeCell ref="A57:B57"/>
    <mergeCell ref="A58:B58"/>
    <mergeCell ref="A60:B60"/>
    <mergeCell ref="A52:B52"/>
    <mergeCell ref="A53:B53"/>
    <mergeCell ref="A54:B54"/>
    <mergeCell ref="A49:B49"/>
    <mergeCell ref="A50:B50"/>
    <mergeCell ref="Q52:R52"/>
    <mergeCell ref="Q60:R60"/>
    <mergeCell ref="C36:D36"/>
    <mergeCell ref="C46:D46"/>
    <mergeCell ref="C44:D44"/>
    <mergeCell ref="G46:H46"/>
    <mergeCell ref="G44:H44"/>
    <mergeCell ref="A59:B59"/>
    <mergeCell ref="A55:B55"/>
    <mergeCell ref="A39:B39"/>
    <mergeCell ref="A47:B47"/>
    <mergeCell ref="A48:B48"/>
    <mergeCell ref="A46:B46"/>
    <mergeCell ref="A27:B27"/>
    <mergeCell ref="A33:B33"/>
    <mergeCell ref="A43:B43"/>
    <mergeCell ref="A45:B45"/>
    <mergeCell ref="A41:B41"/>
    <mergeCell ref="A42:B42"/>
    <mergeCell ref="A36:B36"/>
    <mergeCell ref="A37:B37"/>
    <mergeCell ref="A38:B38"/>
    <mergeCell ref="A28:B28"/>
    <mergeCell ref="A30:B30"/>
    <mergeCell ref="A44:B44"/>
    <mergeCell ref="A40:B40"/>
    <mergeCell ref="A31:B31"/>
    <mergeCell ref="A32:B32"/>
    <mergeCell ref="A35:B35"/>
    <mergeCell ref="A51:B51"/>
    <mergeCell ref="A29:B29"/>
    <mergeCell ref="A21:B21"/>
    <mergeCell ref="A10:B10"/>
    <mergeCell ref="A12:B12"/>
    <mergeCell ref="A13:B13"/>
    <mergeCell ref="A17:B17"/>
    <mergeCell ref="A16:K16"/>
    <mergeCell ref="A15:B15"/>
    <mergeCell ref="A4:K4"/>
    <mergeCell ref="A11:K11"/>
    <mergeCell ref="C6:D6"/>
    <mergeCell ref="G6:H6"/>
    <mergeCell ref="A7:B7"/>
    <mergeCell ref="C7:D7"/>
    <mergeCell ref="G7:H7"/>
    <mergeCell ref="C12:D12"/>
    <mergeCell ref="G12:H12"/>
    <mergeCell ref="G5:H5"/>
    <mergeCell ref="A14:B14"/>
    <mergeCell ref="E21:F21"/>
    <mergeCell ref="E17:F17"/>
    <mergeCell ref="G17:H17"/>
    <mergeCell ref="G18:H18"/>
    <mergeCell ref="G19:H19"/>
    <mergeCell ref="C17:D17"/>
    <mergeCell ref="E18:F18"/>
    <mergeCell ref="E19:F19"/>
    <mergeCell ref="E20:F20"/>
    <mergeCell ref="A2:B2"/>
    <mergeCell ref="A6:B6"/>
    <mergeCell ref="A8:B8"/>
    <mergeCell ref="A9:B9"/>
    <mergeCell ref="A5:B5"/>
    <mergeCell ref="C5:D5"/>
    <mergeCell ref="E5:F5"/>
    <mergeCell ref="E6:F6"/>
    <mergeCell ref="E7:F7"/>
    <mergeCell ref="E12:F12"/>
    <mergeCell ref="C20:D20"/>
    <mergeCell ref="A3:B3"/>
    <mergeCell ref="A18:B18"/>
    <mergeCell ref="A19:B19"/>
    <mergeCell ref="A20:B20"/>
    <mergeCell ref="C18:D18"/>
    <mergeCell ref="C19:D19"/>
    <mergeCell ref="C21:D21"/>
    <mergeCell ref="E46:F46"/>
    <mergeCell ref="E47:F47"/>
    <mergeCell ref="E48:F48"/>
    <mergeCell ref="E23:F23"/>
    <mergeCell ref="E24:F24"/>
    <mergeCell ref="E26:F26"/>
    <mergeCell ref="E27:F27"/>
    <mergeCell ref="E28:F28"/>
    <mergeCell ref="E25:F25"/>
    <mergeCell ref="E44:F44"/>
    <mergeCell ref="E35:F35"/>
    <mergeCell ref="E30:F30"/>
    <mergeCell ref="E31:F31"/>
    <mergeCell ref="E32:F32"/>
    <mergeCell ref="E33:F33"/>
    <mergeCell ref="C23:D23"/>
    <mergeCell ref="C24:D24"/>
    <mergeCell ref="C25:D25"/>
    <mergeCell ref="C26:D26"/>
    <mergeCell ref="C27:D27"/>
    <mergeCell ref="C48:D48"/>
    <mergeCell ref="C30:D30"/>
    <mergeCell ref="C31:D31"/>
  </mergeCells>
  <phoneticPr fontId="10" type="noConversion"/>
  <printOptions horizontalCentered="1"/>
  <pageMargins left="0.25" right="0.25" top="0.75" bottom="0.75" header="0.3" footer="0.3"/>
  <pageSetup paperSize="17" scale="51"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46E4BF5645E7542A3889855BCCE0096" ma:contentTypeVersion="21" ma:contentTypeDescription="Create a new document." ma:contentTypeScope="" ma:versionID="963f02bccb9d8da691d039f990fbe5e0">
  <xsd:schema xmlns:xsd="http://www.w3.org/2001/XMLSchema" xmlns:xs="http://www.w3.org/2001/XMLSchema" xmlns:p="http://schemas.microsoft.com/office/2006/metadata/properties" xmlns:ns2="690381ca-8fe4-4de6-953c-2631623ac878" xmlns:ns3="a916a212-35fb-43d0-8c06-0480495ed8bf" targetNamespace="http://schemas.microsoft.com/office/2006/metadata/properties" ma:root="true" ma:fieldsID="eb3de8b980b49f87bf4fa3352caf1bf3" ns2:_="" ns3:_="">
    <xsd:import namespace="690381ca-8fe4-4de6-953c-2631623ac878"/>
    <xsd:import namespace="a916a212-35fb-43d0-8c06-0480495ed8b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RevIMDeletionDate" minOccurs="0"/>
                <xsd:element ref="ns3:RevIMEventDate" minOccurs="0"/>
                <xsd:element ref="ns3:RevIMComments" minOccurs="0"/>
                <xsd:element ref="ns3:RevIMDocumentOwner" minOccurs="0"/>
                <xsd:element ref="ns3:RevIMExtends" minOccurs="0"/>
                <xsd:element ref="ns3:i0f84bba906045b4af568ee102a52dcb" minOccurs="0"/>
                <xsd:element ref="ns3:TaxCatchAll"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90381ca-8fe4-4de6-953c-2631623ac87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lcf76f155ced4ddcb4097134ff3c332f" ma:index="27" nillable="true" ma:taxonomy="true" ma:internalName="lcf76f155ced4ddcb4097134ff3c332f" ma:taxonomyFieldName="MediaServiceImageTags" ma:displayName="Image Tags" ma:readOnly="false" ma:fieldId="{5cf76f15-5ced-4ddc-b409-7134ff3c332f}" ma:taxonomyMulti="true" ma:sspId="e49b4445-d218-41a9-99c8-ec2082f8affa" ma:termSetId="09814cd3-568e-fe90-9814-8d621ff8fb84" ma:anchorId="fba54fb3-c3e1-fe81-a776-ca4b69148c4d" ma:open="true" ma:isKeyword="false">
      <xsd:complexType>
        <xsd:sequence>
          <xsd:element ref="pc:Terms" minOccurs="0" maxOccurs="1"/>
        </xsd:sequence>
      </xsd:complexType>
    </xsd:element>
    <xsd:element name="MediaServiceOCR" ma:index="2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916a212-35fb-43d0-8c06-0480495ed8bf" elementFormDefault="qualified">
    <xsd:import namespace="http://schemas.microsoft.com/office/2006/documentManagement/types"/>
    <xsd:import namespace="http://schemas.microsoft.com/office/infopath/2007/PartnerControls"/>
    <xsd:element name="RevIMDeletionDate" ma:index="12" nillable="true" ma:displayName="Deletion Date" ma:description="Deletion Date" ma:format="DateOnly" ma:internalName="RevIMDeletionDate" ma:readOnly="true">
      <xsd:simpleType>
        <xsd:restriction base="dms:DateTime"/>
      </xsd:simpleType>
    </xsd:element>
    <xsd:element name="RevIMEventDate" ma:index="13" nillable="true" ma:displayName="Event Date" ma:description="Event Date" ma:format="DateOnly" ma:internalName="RevIMEventDate" ma:readOnly="true">
      <xsd:simpleType>
        <xsd:restriction base="dms:DateTime"/>
      </xsd:simpleType>
    </xsd:element>
    <xsd:element name="RevIMComments" ma:index="14" nillable="true" ma:displayName="Event Comment" ma:internalName="RevIMComments" ma:readOnly="true">
      <xsd:simpleType>
        <xsd:restriction base="dms:Note">
          <xsd:maxLength value="255"/>
        </xsd:restriction>
      </xsd:simpleType>
    </xsd:element>
    <xsd:element name="RevIMDocumentOwner" ma:index="15" nillable="true" ma:displayName="Document Owner" ma:list="UserInfo" ma:internalName="RevIMDocumentOwn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vIMExtends" ma:index="16" nillable="true" ma:displayName="RevIMExtends" ma:hidden="true" ma:internalName="RevIMExtends" ma:readOnly="true">
      <xsd:simpleType>
        <xsd:restriction base="dms:Note"/>
      </xsd:simpleType>
    </xsd:element>
    <xsd:element name="i0f84bba906045b4af568ee102a52dcb" ma:index="18" ma:taxonomy="true" ma:internalName="i0f84bba906045b4af568ee102a52dcb" ma:taxonomyFieldName="RevIMBCS" ma:displayName="CSD Class" ma:indexed="true" ma:readOnly="true" ma:default="1;#0.2 Working documents|f7da2527-5db5-4e34-bccf-0e45e95270ce" ma:fieldId="{20f84bba-9060-45b4-af56-8ee102a52dcb}" ma:sspId="e49b4445-d218-41a9-99c8-ec2082f8affa" ma:termSetId="b065356a-d0fa-4125-9b8d-a69e44351001" ma:anchorId="00000000-0000-0000-0000-000000000000" ma:open="false" ma:isKeyword="false">
      <xsd:complexType>
        <xsd:sequence>
          <xsd:element ref="pc:Terms" minOccurs="0" maxOccurs="1"/>
        </xsd:sequence>
      </xsd:complexType>
    </xsd:element>
    <xsd:element name="TaxCatchAll" ma:index="19" nillable="true" ma:displayName="Taxonomy Catch All Column" ma:hidden="true" ma:list="{7198bdb3-f348-4488-b700-ffff1752334f}" ma:internalName="TaxCatchAll" ma:showField="CatchAllData" ma:web="a916a212-35fb-43d0-8c06-0480495ed8bf">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RevIMComments xmlns="a916a212-35fb-43d0-8c06-0480495ed8bf" xsi:nil="true"/>
    <RevIMDeletionDate xmlns="a916a212-35fb-43d0-8c06-0480495ed8bf">2028-08-19T16:22:54+00:00</RevIMDeletionDate>
    <TaxCatchAll xmlns="a916a212-35fb-43d0-8c06-0480495ed8bf">
      <Value>1</Value>
    </TaxCatchAll>
    <lcf76f155ced4ddcb4097134ff3c332f xmlns="690381ca-8fe4-4de6-953c-2631623ac878">
      <Terms xmlns="http://schemas.microsoft.com/office/infopath/2007/PartnerControls"/>
    </lcf76f155ced4ddcb4097134ff3c332f>
    <RevIMExtends xmlns="a916a212-35fb-43d0-8c06-0480495ed8bf">{"Locked":null,"LockedBy":null,"UnLocked":null,"UnLockedBy":null,"KSUClass":"f7da2527-5db5-4e34-bccf-0e45e95270ce","Classified":"2024-08-19T16:24:04.207Z","Reclassified":null,"ReclassifiedBy":null,"EDReclassified":null,"EDReclassifiedBy":null,"EventCreated":null,"EventModified":null,"EventDeleted":null,"EventCreatedBy":null,"EventModifiedBy":null,"EventDeletedBy":null,"Moved":null,"MovedBy":null,"MovedFrom":null}</RevIMExtends>
    <i0f84bba906045b4af568ee102a52dcb xmlns="a916a212-35fb-43d0-8c06-0480495ed8bf">
      <Terms xmlns="http://schemas.microsoft.com/office/infopath/2007/PartnerControls">
        <TermInfo xmlns="http://schemas.microsoft.com/office/infopath/2007/PartnerControls">
          <TermName xmlns="http://schemas.microsoft.com/office/infopath/2007/PartnerControls">0.2 Working documents</TermName>
          <TermId xmlns="http://schemas.microsoft.com/office/infopath/2007/PartnerControls">f7da2527-5db5-4e34-bccf-0e45e95270ce</TermId>
        </TermInfo>
      </Terms>
    </i0f84bba906045b4af568ee102a52dcb>
    <RevIMEventDate xmlns="a916a212-35fb-43d0-8c06-0480495ed8bf" xsi:nil="true"/>
    <RevIMDocumentOwner xmlns="a916a212-35fb-43d0-8c06-0480495ed8bf">
      <UserInfo>
        <DisplayName/>
        <AccountId xsi:nil="true"/>
        <AccountType/>
      </UserInfo>
    </RevIMDocument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1424F70-51F0-4657-86D4-5C22D3DC8D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90381ca-8fe4-4de6-953c-2631623ac878"/>
    <ds:schemaRef ds:uri="a916a212-35fb-43d0-8c06-0480495ed8b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FB2BA89-DA9D-4BF6-BA62-00AE2A199CA7}">
  <ds:schemaRefs>
    <ds:schemaRef ds:uri="http://schemas.microsoft.com/office/2006/metadata/properties"/>
    <ds:schemaRef ds:uri="http://schemas.microsoft.com/office/infopath/2007/PartnerControls"/>
    <ds:schemaRef ds:uri="a916a212-35fb-43d0-8c06-0480495ed8bf"/>
    <ds:schemaRef ds:uri="690381ca-8fe4-4de6-953c-2631623ac878"/>
  </ds:schemaRefs>
</ds:datastoreItem>
</file>

<file path=customXml/itemProps3.xml><?xml version="1.0" encoding="utf-8"?>
<ds:datastoreItem xmlns:ds="http://schemas.openxmlformats.org/officeDocument/2006/customXml" ds:itemID="{B2B02F15-187C-435D-8D5F-907E9C6A3E2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DRAFT TECH SPECS</vt:lpstr>
      <vt:lpstr>'DRAFT TECH SPECS'!Print_Area</vt:lpstr>
    </vt:vector>
  </TitlesOfParts>
  <Company>Porsche Cars North America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depetrmi</dc:creator>
  <cp:lastModifiedBy>Thagard, Grayson (PCNA-PC)</cp:lastModifiedBy>
  <cp:lastPrinted>2024-09-16T17:58:20Z</cp:lastPrinted>
  <dcterms:created xsi:type="dcterms:W3CDTF">2019-08-12T13:52:42Z</dcterms:created>
  <dcterms:modified xsi:type="dcterms:W3CDTF">2025-07-18T15:51:40Z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0x010100446E4BF5645E7542A3889855BCCE0096</vt:lpwstr>
  </property>
  <property fmtid="{D5CDD505-2E9C-101B-9397-08002B2CF9AE}" pid="4" name="RevIMBCS">
    <vt:lpwstr>1;#0.2 Working documents|f7da2527-5db5-4e34-bccf-0e45e95270ce</vt:lpwstr>
  </property>
</Properties>
</file>